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S:\Rok 2024\Obchod 24\VS ZZS Břeclav\C. DPS (SVIPP)\6.1 E_předání (DWG, OFFICE)\"/>
    </mc:Choice>
  </mc:AlternateContent>
  <xr:revisionPtr revIDLastSave="0" documentId="13_ncr:1_{0478E096-A472-462F-B82F-BABA33307F7B}" xr6:coauthVersionLast="47" xr6:coauthVersionMax="47" xr10:uidLastSave="{00000000-0000-0000-0000-000000000000}"/>
  <bookViews>
    <workbookView xWindow="28680" yWindow="-120" windowWidth="29040" windowHeight="15840" tabRatio="930" xr2:uid="{00000000-000D-0000-FFFF-FFFF00000000}"/>
  </bookViews>
  <sheets>
    <sheet name="VS ZZS BŘECLAV_DPS_105 TP+TH" sheetId="28" r:id="rId1"/>
  </sheets>
  <externalReferences>
    <externalReference r:id="rId2"/>
  </externalReferences>
  <definedNames>
    <definedName name="_xlnm._FilterDatabase" localSheetId="0" hidden="1">'VS ZZS BŘECLAV_DPS_105 TP+TH'!$B$7:$BD$46</definedName>
    <definedName name="BB">[1]List1!$F$2</definedName>
    <definedName name="CC">[1]List1!$F$3</definedName>
    <definedName name="DD">[1]List1!$F$4</definedName>
    <definedName name="_xlnm.Print_Area" localSheetId="0">'VS ZZS BŘECLAV_DPS_105 TP+TH'!$B$2:$AI$46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43" i="28" l="1"/>
  <c r="Y33" i="28"/>
  <c r="Y32" i="28"/>
  <c r="Y30" i="28"/>
  <c r="Y28" i="28"/>
  <c r="Y26" i="28"/>
  <c r="Y25" i="28"/>
  <c r="Y24" i="28"/>
  <c r="Y23" i="28"/>
  <c r="Y22" i="28"/>
  <c r="Y21" i="28"/>
  <c r="Y15" i="28"/>
  <c r="Y14" i="28"/>
  <c r="Y13" i="28"/>
  <c r="Y12" i="28"/>
  <c r="Y11" i="28"/>
  <c r="Y10" i="28"/>
  <c r="Y9" i="28"/>
  <c r="Y8" i="28"/>
  <c r="Y20" i="28"/>
  <c r="Y19" i="28"/>
  <c r="Y18" i="28"/>
  <c r="Y17" i="28"/>
  <c r="Y31" i="28"/>
  <c r="Y29" i="28"/>
  <c r="Y27" i="28"/>
  <c r="Y36" i="28"/>
  <c r="Y35" i="28"/>
  <c r="Y34" i="28"/>
  <c r="Y16" i="28"/>
  <c r="H33" i="28"/>
  <c r="K33" i="28" s="1"/>
  <c r="H32" i="28"/>
  <c r="K32" i="28" s="1"/>
  <c r="H30" i="28"/>
  <c r="K30" i="28" s="1"/>
  <c r="H28" i="28"/>
  <c r="I28" i="28" s="1"/>
  <c r="H26" i="28"/>
  <c r="K26" i="28" s="1"/>
  <c r="H25" i="28"/>
  <c r="K25" i="28" s="1"/>
  <c r="H24" i="28"/>
  <c r="K24" i="28" s="1"/>
  <c r="H23" i="28"/>
  <c r="I23" i="28" s="1"/>
  <c r="H22" i="28"/>
  <c r="K22" i="28" s="1"/>
  <c r="H21" i="28"/>
  <c r="K21" i="28" s="1"/>
  <c r="H20" i="28"/>
  <c r="K20" i="28" s="1"/>
  <c r="H19" i="28"/>
  <c r="I19" i="28" s="1"/>
  <c r="H18" i="28"/>
  <c r="K18" i="28" s="1"/>
  <c r="H17" i="28"/>
  <c r="K17" i="28" s="1"/>
  <c r="H16" i="28"/>
  <c r="I16" i="28" s="1"/>
  <c r="H15" i="28"/>
  <c r="I15" i="28" s="1"/>
  <c r="H14" i="28"/>
  <c r="K14" i="28" s="1"/>
  <c r="H13" i="28"/>
  <c r="K13" i="28" s="1"/>
  <c r="H12" i="28"/>
  <c r="I12" i="28" s="1"/>
  <c r="H11" i="28"/>
  <c r="K11" i="28" s="1"/>
  <c r="H10" i="28"/>
  <c r="K10" i="28" s="1"/>
  <c r="H9" i="28"/>
  <c r="I9" i="28" s="1"/>
  <c r="H8" i="28"/>
  <c r="K8" i="28" s="1"/>
  <c r="AH43" i="28"/>
  <c r="AC38" i="28"/>
  <c r="AB38" i="28"/>
  <c r="M38" i="28"/>
  <c r="AA37" i="28"/>
  <c r="Z37" i="28"/>
  <c r="M37" i="28"/>
  <c r="S9" i="28"/>
  <c r="I33" i="28" l="1"/>
  <c r="K23" i="28"/>
  <c r="K9" i="28"/>
  <c r="K12" i="28"/>
  <c r="I25" i="28"/>
  <c r="K28" i="28"/>
  <c r="I14" i="28"/>
  <c r="K19" i="28"/>
  <c r="I20" i="28"/>
  <c r="I24" i="28"/>
  <c r="K15" i="28"/>
  <c r="I26" i="28"/>
  <c r="I21" i="28"/>
  <c r="K16" i="28"/>
  <c r="I22" i="28"/>
  <c r="I18" i="28"/>
  <c r="I13" i="28"/>
  <c r="I30" i="28"/>
  <c r="I10" i="28"/>
  <c r="I32" i="28"/>
  <c r="I11" i="28"/>
  <c r="I17" i="28"/>
  <c r="I8" i="28"/>
</calcChain>
</file>

<file path=xl/sharedStrings.xml><?xml version="1.0" encoding="utf-8"?>
<sst xmlns="http://schemas.openxmlformats.org/spreadsheetml/2006/main" count="246" uniqueCount="102">
  <si>
    <t>P24</t>
  </si>
  <si>
    <t>P29</t>
  </si>
  <si>
    <t>B 500B</t>
  </si>
  <si>
    <t>Pilota číslo</t>
  </si>
  <si>
    <t>Prefa sloup</t>
  </si>
  <si>
    <t xml:space="preserve">zatížení MSÚ (GEO-SVIPP) </t>
  </si>
  <si>
    <t>Prac.                         (pilot.) plošina</t>
  </si>
  <si>
    <t>Hlava piloty</t>
  </si>
  <si>
    <t>Délka hluchého vrtání</t>
  </si>
  <si>
    <r>
      <t xml:space="preserve">Pilota                                                                                                                               (průměr </t>
    </r>
    <r>
      <rPr>
        <sz val="8.5"/>
        <color theme="1"/>
        <rFont val="Calibri"/>
        <family val="2"/>
        <charset val="238"/>
      </rPr>
      <t>/ délka)</t>
    </r>
  </si>
  <si>
    <t xml:space="preserve">Hmotnost armokoše  </t>
  </si>
  <si>
    <t xml:space="preserve">Přesah armokoše                      nad HP </t>
  </si>
  <si>
    <t>Označení                 sloupu</t>
  </si>
  <si>
    <t>Příčný rozměr sloupu</t>
  </si>
  <si>
    <t>Označení                 hlavice (patky)</t>
  </si>
  <si>
    <t>Horní hrana patky HHH</t>
  </si>
  <si>
    <t>Spodní hrana                    patky                   SHH</t>
  </si>
  <si>
    <t>Spodní hrana podklad. betonu              SHPB</t>
  </si>
  <si>
    <t>Hloubka            kalichu           patky</t>
  </si>
  <si>
    <t>Výška kalich. patky</t>
  </si>
  <si>
    <t>Průměr kalich. patky</t>
  </si>
  <si>
    <t>Nd</t>
  </si>
  <si>
    <t xml:space="preserve">Mx,d </t>
  </si>
  <si>
    <t>My,d</t>
  </si>
  <si>
    <t>Hx,d</t>
  </si>
  <si>
    <t>Hy,d</t>
  </si>
  <si>
    <t>Skupiny zatížení    Nd do …</t>
  </si>
  <si>
    <t>Mx(y),k</t>
  </si>
  <si>
    <t>Hx(y),k</t>
  </si>
  <si>
    <t>délka</t>
  </si>
  <si>
    <t>(-)</t>
  </si>
  <si>
    <t>(mm)</t>
  </si>
  <si>
    <t>(m)</t>
  </si>
  <si>
    <t>(kN)</t>
  </si>
  <si>
    <t>(kNm)</t>
  </si>
  <si>
    <t>(kg)</t>
  </si>
  <si>
    <t>P21</t>
  </si>
  <si>
    <t>P22</t>
  </si>
  <si>
    <t>P23</t>
  </si>
  <si>
    <t>P25</t>
  </si>
  <si>
    <t>P26</t>
  </si>
  <si>
    <t>P27</t>
  </si>
  <si>
    <t>P28</t>
  </si>
  <si>
    <t xml:space="preserve">BETON : </t>
  </si>
  <si>
    <t xml:space="preserve">OCEL : </t>
  </si>
  <si>
    <t>• nomin. krytí výztuže : 50 mm (kotóváno na osu profilu)</t>
  </si>
  <si>
    <t>armokoše pilot celkem (kg)</t>
  </si>
  <si>
    <t>beton    pilot             (m3)</t>
  </si>
  <si>
    <t>• výztuž pilot musí být vějířovitě vyhnuta mimo kalich hlavice</t>
  </si>
  <si>
    <r>
      <t>**                                                                                                                                                                                                                                                                                                                                                                                                                                                                                                                                                                                                                                             ú</t>
    </r>
    <r>
      <rPr>
        <b/>
        <sz val="10"/>
        <color theme="1"/>
        <rFont val="Calibri"/>
        <family val="2"/>
        <charset val="238"/>
        <scheme val="minor"/>
      </rPr>
      <t>roveň hlav pilot musí být upřesněna před započetím prací !!!</t>
    </r>
  </si>
  <si>
    <t>• stěny kalichu zdrsnit</t>
  </si>
  <si>
    <t>***                                                                                                                                                                                                                                                                                                                                                                                                                                                                                                                                                                                                                      min. obsah cementu : 375 kg/m3 (betonáž pod vodu), min. obsah cementu 325 kg/m3 (betonáž do sucha);                                                                                                                                                                                                                                                                                                                                                                          vodní soućinitel v/c&lt;0,6;                                                                                                                                                                                                                                                                                                                                                                                                                                                                                                                        stupeň sednutí podle Abramse min. 180 +-30mm (betonáź sypák. rourami pod vodou)</t>
  </si>
  <si>
    <t>PILOTY Ø 900 mm</t>
  </si>
  <si>
    <t>Armokoš piloty                                                    typ/délka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</si>
  <si>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</si>
  <si>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</si>
  <si>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</si>
  <si>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</si>
  <si>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</si>
  <si>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</si>
  <si>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</si>
  <si>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</si>
  <si>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</si>
  <si>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</si>
  <si>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</si>
  <si>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</si>
  <si>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</si>
  <si>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</si>
  <si>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</si>
  <si>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</si>
  <si>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</si>
  <si>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</si>
  <si>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</si>
  <si>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</si>
  <si>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SL01</t>
  </si>
  <si>
    <t>SL08</t>
  </si>
  <si>
    <t>SL02</t>
  </si>
  <si>
    <t>SL03</t>
  </si>
  <si>
    <t>SL05</t>
  </si>
  <si>
    <t>SL07</t>
  </si>
  <si>
    <t>KH1</t>
  </si>
  <si>
    <t>Kalichová hlavice</t>
  </si>
  <si>
    <t>Pilota číslo (osy)</t>
  </si>
  <si>
    <t>PILOTY Ø 750 mm</t>
  </si>
  <si>
    <t>C25/30-XC2,               XA1-S3,S4</t>
  </si>
  <si>
    <t>SL04</t>
  </si>
  <si>
    <t>SL06</t>
  </si>
  <si>
    <t xml:space="preserve">NOVOSTAVBA VÝJEZDOVÉ ZÁKLADNY ZZS JmK, p.o. v BŘECLAVI                                                                                                                                                                                                                               U Nemocnice, 690 02 Břeclav                                                                                                                                                                                                                                                                                                                                                                                                                                                         PILOTOVÉ ZALOŽENÍ                                                                                                                                                                                                                </t>
  </si>
  <si>
    <t xml:space="preserve"> ±0,000 = 158,680 m n.m. (Bpv)</t>
  </si>
  <si>
    <t>300/300</t>
  </si>
  <si>
    <t>Úroveň                  kalichu                    ÚK</t>
  </si>
  <si>
    <t xml:space="preserve">C25/30-XC2, XA1 - S3,S4 </t>
  </si>
  <si>
    <t>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piloty posouzeny na MSP (připuštěno rovnoměrné sedání do 12 mm)</t>
  </si>
  <si>
    <r>
      <rPr>
        <b/>
        <sz val="10"/>
        <color theme="1"/>
        <rFont val="Calibri"/>
        <family val="2"/>
        <charset val="238"/>
        <scheme val="minor"/>
      </rPr>
      <t>C1</t>
    </r>
    <r>
      <rPr>
        <sz val="10"/>
        <color theme="1"/>
        <rFont val="Calibri"/>
        <family val="2"/>
        <charset val="238"/>
        <scheme val="minor"/>
      </rPr>
      <t xml:space="preserve"> (16 x Ø R16/13,8 m + Ø R8 á do 0,2 m)</t>
    </r>
  </si>
  <si>
    <r>
      <rPr>
        <b/>
        <sz val="10"/>
        <color theme="1"/>
        <rFont val="Calibri"/>
        <family val="2"/>
        <charset val="238"/>
        <scheme val="minor"/>
      </rPr>
      <t>B1</t>
    </r>
    <r>
      <rPr>
        <sz val="10"/>
        <color theme="1"/>
        <rFont val="Calibri"/>
        <family val="2"/>
        <charset val="238"/>
        <scheme val="minor"/>
      </rPr>
      <t xml:space="preserve"> (12 x Ø R12/2,0 m + Ø R8 á do 0,2 m)</t>
    </r>
  </si>
  <si>
    <r>
      <rPr>
        <b/>
        <sz val="10"/>
        <color theme="1"/>
        <rFont val="Calibri"/>
        <family val="2"/>
        <charset val="238"/>
        <scheme val="minor"/>
      </rPr>
      <t>B2</t>
    </r>
    <r>
      <rPr>
        <sz val="10"/>
        <color theme="1"/>
        <rFont val="Calibri"/>
        <family val="2"/>
        <charset val="238"/>
        <scheme val="minor"/>
      </rPr>
      <t xml:space="preserve"> (14 x Ø R16/5,8 m + Ø R8 á do 0,2 m)</t>
    </r>
  </si>
  <si>
    <r>
      <rPr>
        <b/>
        <sz val="10"/>
        <color theme="1"/>
        <rFont val="Calibri"/>
        <family val="2"/>
        <charset val="238"/>
        <scheme val="minor"/>
      </rPr>
      <t>B3</t>
    </r>
    <r>
      <rPr>
        <sz val="10"/>
        <color theme="1"/>
        <rFont val="Calibri"/>
        <family val="2"/>
        <charset val="238"/>
        <scheme val="minor"/>
      </rPr>
      <t xml:space="preserve"> (14 x Ø R16/6,8 m + Ø R8 á do 0,2 m)</t>
    </r>
  </si>
  <si>
    <r>
      <rPr>
        <b/>
        <sz val="10"/>
        <color theme="1"/>
        <rFont val="Calibri"/>
        <family val="2"/>
        <charset val="238"/>
        <scheme val="minor"/>
      </rPr>
      <t>B4</t>
    </r>
    <r>
      <rPr>
        <sz val="10"/>
        <color theme="1"/>
        <rFont val="Calibri"/>
        <family val="2"/>
        <charset val="238"/>
        <scheme val="minor"/>
      </rPr>
      <t xml:space="preserve"> (14 x Ø R16/7,8 m + Ø R8 á do 0,2 m)</t>
    </r>
  </si>
  <si>
    <r>
      <rPr>
        <b/>
        <sz val="10"/>
        <color theme="1"/>
        <rFont val="Calibri"/>
        <family val="2"/>
        <charset val="238"/>
        <scheme val="minor"/>
      </rPr>
      <t>B5</t>
    </r>
    <r>
      <rPr>
        <sz val="10"/>
        <color theme="1"/>
        <rFont val="Calibri"/>
        <family val="2"/>
        <charset val="238"/>
        <scheme val="minor"/>
      </rPr>
      <t xml:space="preserve"> (14 x Ø R16/8,8 m + Ø R8 á do 0,2 m)</t>
    </r>
  </si>
  <si>
    <r>
      <rPr>
        <b/>
        <sz val="10"/>
        <color theme="1"/>
        <rFont val="Calibri"/>
        <family val="2"/>
        <charset val="238"/>
        <scheme val="minor"/>
      </rPr>
      <t>B6</t>
    </r>
    <r>
      <rPr>
        <sz val="10"/>
        <color theme="1"/>
        <rFont val="Calibri"/>
        <family val="2"/>
        <charset val="238"/>
        <scheme val="minor"/>
      </rPr>
      <t xml:space="preserve"> (14 x Ø R16/10,8 m + Ø R8 á do 0,2 m)</t>
    </r>
  </si>
  <si>
    <t>Nk</t>
  </si>
  <si>
    <t>zatížení MSP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</si>
</sst>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.5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color theme="4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20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0" xfId="0" applyFill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27" xfId="0" applyFont="1" applyBorder="1" applyAlignment="1">
      <alignment horizontal="center" vertical="center" textRotation="90" wrapText="1"/>
    </xf>
    <xf numFmtId="0" fontId="6" fillId="0" borderId="30" xfId="0" applyFont="1" applyBorder="1" applyAlignment="1">
      <alignment horizontal="center" vertical="center" textRotation="90" wrapText="1"/>
    </xf>
    <xf numFmtId="0" fontId="6" fillId="0" borderId="29" xfId="0" applyFont="1" applyBorder="1" applyAlignment="1">
      <alignment horizontal="center" vertical="center" textRotation="90" wrapText="1"/>
    </xf>
    <xf numFmtId="0" fontId="6" fillId="0" borderId="42" xfId="0" applyFont="1" applyBorder="1" applyAlignment="1">
      <alignment horizontal="center" vertical="center" textRotation="90" wrapText="1"/>
    </xf>
    <xf numFmtId="0" fontId="6" fillId="0" borderId="36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43" xfId="0" applyFont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165" fontId="6" fillId="0" borderId="23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1" fontId="6" fillId="0" borderId="23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" fontId="10" fillId="0" borderId="23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65" fontId="6" fillId="0" borderId="29" xfId="0" applyNumberFormat="1" applyFont="1" applyBorder="1" applyAlignment="1">
      <alignment horizontal="center" vertical="center"/>
    </xf>
    <xf numFmtId="2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1" fontId="6" fillId="0" borderId="29" xfId="0" applyNumberFormat="1" applyFont="1" applyBorder="1" applyAlignment="1">
      <alignment horizontal="center" vertical="center"/>
    </xf>
    <xf numFmtId="1" fontId="6" fillId="0" borderId="42" xfId="0" applyNumberFormat="1" applyFont="1" applyBorder="1" applyAlignment="1">
      <alignment horizontal="center" vertical="center"/>
    </xf>
    <xf numFmtId="1" fontId="6" fillId="0" borderId="30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165" fontId="6" fillId="0" borderId="10" xfId="0" applyNumberFormat="1" applyFont="1" applyBorder="1" applyAlignment="1">
      <alignment horizontal="center" vertical="center"/>
    </xf>
    <xf numFmtId="2" fontId="6" fillId="0" borderId="30" xfId="0" applyNumberFormat="1" applyFont="1" applyBorder="1" applyAlignment="1">
      <alignment horizontal="center" vertical="center"/>
    </xf>
    <xf numFmtId="1" fontId="10" fillId="0" borderId="28" xfId="0" applyNumberFormat="1" applyFont="1" applyBorder="1" applyAlignment="1">
      <alignment horizontal="center" vertical="center"/>
    </xf>
    <xf numFmtId="164" fontId="10" fillId="0" borderId="29" xfId="0" applyNumberFormat="1" applyFont="1" applyBorder="1" applyAlignment="1">
      <alignment horizontal="center" vertical="center"/>
    </xf>
    <xf numFmtId="1" fontId="10" fillId="0" borderId="29" xfId="0" applyNumberFormat="1" applyFont="1" applyBorder="1" applyAlignment="1">
      <alignment horizontal="center" vertical="center"/>
    </xf>
    <xf numFmtId="164" fontId="10" fillId="0" borderId="30" xfId="0" applyNumberFormat="1" applyFont="1" applyBorder="1" applyAlignment="1">
      <alignment horizontal="center" vertical="center"/>
    </xf>
    <xf numFmtId="1" fontId="6" fillId="0" borderId="43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166" fontId="5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2" fontId="6" fillId="0" borderId="41" xfId="0" applyNumberFormat="1" applyFont="1" applyBorder="1" applyAlignment="1">
      <alignment horizontal="center" vertical="center"/>
    </xf>
    <xf numFmtId="2" fontId="6" fillId="0" borderId="44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164" fontId="10" fillId="0" borderId="52" xfId="0" applyNumberFormat="1" applyFont="1" applyBorder="1" applyAlignment="1">
      <alignment horizontal="center" vertical="center"/>
    </xf>
    <xf numFmtId="164" fontId="10" fillId="0" borderId="53" xfId="0" applyNumberFormat="1" applyFont="1" applyBorder="1" applyAlignment="1">
      <alignment horizontal="center" vertical="center"/>
    </xf>
    <xf numFmtId="2" fontId="6" fillId="0" borderId="35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2" fontId="6" fillId="0" borderId="26" xfId="0" applyNumberFormat="1" applyFont="1" applyBorder="1" applyAlignment="1">
      <alignment horizontal="center" vertical="center" wrapText="1"/>
    </xf>
    <xf numFmtId="2" fontId="6" fillId="0" borderId="39" xfId="0" applyNumberFormat="1" applyFont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2" fontId="6" fillId="4" borderId="24" xfId="0" applyNumberFormat="1" applyFont="1" applyFill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2" fontId="6" fillId="0" borderId="45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 vertical="center"/>
    </xf>
    <xf numFmtId="1" fontId="6" fillId="0" borderId="39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6" fillId="4" borderId="11" xfId="0" applyNumberFormat="1" applyFont="1" applyFill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164" fontId="10" fillId="5" borderId="23" xfId="0" applyNumberFormat="1" applyFont="1" applyFill="1" applyBorder="1" applyAlignment="1">
      <alignment horizontal="center" vertical="center"/>
    </xf>
    <xf numFmtId="1" fontId="10" fillId="5" borderId="28" xfId="0" applyNumberFormat="1" applyFont="1" applyFill="1" applyBorder="1" applyAlignment="1">
      <alignment horizontal="center" vertical="center"/>
    </xf>
    <xf numFmtId="164" fontId="10" fillId="5" borderId="29" xfId="0" applyNumberFormat="1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1" fontId="10" fillId="5" borderId="12" xfId="0" applyNumberFormat="1" applyFont="1" applyFill="1" applyBorder="1" applyAlignment="1">
      <alignment horizontal="center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1" fontId="10" fillId="2" borderId="29" xfId="0" applyNumberFormat="1" applyFont="1" applyFill="1" applyBorder="1" applyAlignment="1">
      <alignment horizontal="center" vertical="center"/>
    </xf>
    <xf numFmtId="164" fontId="10" fillId="2" borderId="29" xfId="0" applyNumberFormat="1" applyFont="1" applyFill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6" fillId="0" borderId="0" xfId="0" applyNumberFormat="1" applyFont="1"/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164" fontId="6" fillId="0" borderId="19" xfId="0" applyNumberFormat="1" applyFont="1" applyBorder="1" applyAlignment="1">
      <alignment horizontal="center" vertical="center"/>
    </xf>
    <xf numFmtId="164" fontId="6" fillId="0" borderId="32" xfId="0" applyNumberFormat="1" applyFont="1" applyBorder="1" applyAlignment="1">
      <alignment horizontal="center" vertical="center"/>
    </xf>
    <xf numFmtId="164" fontId="6" fillId="0" borderId="48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32" xfId="0" applyNumberFormat="1" applyFont="1" applyBorder="1" applyAlignment="1">
      <alignment horizontal="center" vertical="center" wrapText="1"/>
    </xf>
    <xf numFmtId="164" fontId="5" fillId="0" borderId="48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6" fillId="0" borderId="49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51" xfId="0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left" vertical="center" wrapText="1"/>
    </xf>
    <xf numFmtId="1" fontId="6" fillId="0" borderId="3" xfId="0" applyNumberFormat="1" applyFont="1" applyBorder="1" applyAlignment="1">
      <alignment horizontal="left" vertical="center" wrapText="1"/>
    </xf>
    <xf numFmtId="1" fontId="6" fillId="0" borderId="33" xfId="0" applyNumberFormat="1" applyFont="1" applyBorder="1" applyAlignment="1">
      <alignment horizontal="left" vertical="center" wrapText="1"/>
    </xf>
    <xf numFmtId="1" fontId="6" fillId="0" borderId="25" xfId="0" applyNumberFormat="1" applyFont="1" applyBorder="1" applyAlignment="1">
      <alignment horizontal="left" vertical="center" wrapText="1"/>
    </xf>
    <xf numFmtId="1" fontId="6" fillId="0" borderId="34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textRotation="90" wrapText="1"/>
    </xf>
    <xf numFmtId="0" fontId="6" fillId="0" borderId="35" xfId="0" applyFont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2000000}"/>
    <cellStyle name="Normální 3" xfId="1" xr:uid="{00000000-0005-0000-0000-000003000000}"/>
  </cellStyles>
  <dxfs count="0"/>
  <tableStyles count="0" defaultTableStyle="TableStyleMedium2" defaultPivotStyle="PivotStyleLight16"/>
  <colors>
    <mruColors>
      <color rgb="FFFFCCFF"/>
      <color rgb="FFCC00FF"/>
      <color rgb="FF00CC99"/>
      <color rgb="FFCCCCFF"/>
      <color rgb="FFCC6600"/>
      <color rgb="FFCCFF33"/>
      <color rgb="FFFFCC00"/>
      <color rgb="FFFF5050"/>
      <color rgb="FF00FF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k%202019/1_NAB&#205;DKY/Vala&#353;sk&#233;%20Mezi&#345;&#237;&#269;&#237;%20-%20DIAMANT/SVIPP/Hala%20Diamant%20Zat&#237;&#382;e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P"/>
      <sheetName val="List1"/>
      <sheetName val="Interpolace (2)"/>
    </sheetNames>
    <sheetDataSet>
      <sheetData sheetId="0" refreshError="1"/>
      <sheetData sheetId="1">
        <row r="2">
          <cell r="F2">
            <v>180.66</v>
          </cell>
        </row>
        <row r="3">
          <cell r="F3">
            <v>149.41500000000002</v>
          </cell>
        </row>
        <row r="4">
          <cell r="F4">
            <v>76.545000000000016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9D5D-00FB-4C66-96DA-09D85826A305}">
  <sheetPr>
    <tabColor rgb="FF00B050"/>
    <pageSetUpPr fitToPage="1"/>
  </sheetPr>
  <dimension ref="B1:BD157"/>
  <sheetViews>
    <sheetView tabSelected="1" zoomScale="80" zoomScaleNormal="80" zoomScaleSheetLayoutView="55" workbookViewId="0">
      <selection activeCell="X15" sqref="X15"/>
    </sheetView>
  </sheetViews>
  <sheetFormatPr defaultRowHeight="15" x14ac:dyDescent="0.25"/>
  <cols>
    <col min="1" max="1" width="2.5703125" customWidth="1"/>
    <col min="2" max="2" width="7.7109375" customWidth="1"/>
    <col min="3" max="3" width="5.7109375" customWidth="1"/>
    <col min="4" max="4" width="10.140625" customWidth="1"/>
    <col min="5" max="7" width="7.7109375" customWidth="1"/>
    <col min="8" max="8" width="7" customWidth="1"/>
    <col min="9" max="9" width="7.7109375" customWidth="1"/>
    <col min="10" max="10" width="7.85546875" customWidth="1"/>
    <col min="11" max="12" width="7.7109375" customWidth="1"/>
    <col min="13" max="13" width="7.7109375" style="1" customWidth="1"/>
    <col min="14" max="19" width="7.7109375" style="1" hidden="1" customWidth="1"/>
    <col min="20" max="21" width="7.7109375" style="1" customWidth="1"/>
    <col min="22" max="22" width="7.7109375" customWidth="1"/>
    <col min="23" max="24" width="7.7109375" style="1" customWidth="1"/>
    <col min="25" max="26" width="7.7109375" customWidth="1"/>
    <col min="27" max="29" width="7.7109375" style="1" customWidth="1"/>
    <col min="30" max="30" width="8.7109375" style="1" customWidth="1"/>
    <col min="31" max="33" width="8.7109375" customWidth="1"/>
    <col min="34" max="34" width="9.28515625" style="3" customWidth="1"/>
    <col min="35" max="37" width="9.28515625" style="1" customWidth="1"/>
    <col min="38" max="38" width="5.7109375" style="1" customWidth="1"/>
    <col min="39" max="40" width="9.28515625" style="1" customWidth="1"/>
    <col min="41" max="41" width="5.42578125" style="1" customWidth="1"/>
    <col min="42" max="42" width="9.140625" style="1" customWidth="1"/>
    <col min="43" max="43" width="8.140625" style="1" customWidth="1"/>
    <col min="44" max="44" width="9.140625" customWidth="1"/>
    <col min="45" max="45" width="7.28515625" style="1" customWidth="1"/>
    <col min="46" max="46" width="19" customWidth="1"/>
    <col min="47" max="52" width="9.140625" customWidth="1"/>
  </cols>
  <sheetData>
    <row r="1" spans="2:56" ht="15.75" thickBot="1" x14ac:dyDescent="0.3">
      <c r="M1" s="2"/>
    </row>
    <row r="2" spans="2:56" ht="30" customHeight="1" x14ac:dyDescent="0.25">
      <c r="B2" s="188" t="s">
        <v>87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  <c r="M2" s="188" t="s">
        <v>87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90"/>
      <c r="AH2" s="194" t="s">
        <v>2</v>
      </c>
      <c r="AI2" s="184"/>
      <c r="AJ2" s="114"/>
      <c r="AM2" s="165"/>
      <c r="AN2" s="165"/>
      <c r="AO2" s="165"/>
      <c r="AP2" s="165"/>
    </row>
    <row r="3" spans="2:56" ht="30" customHeight="1" thickBot="1" x14ac:dyDescent="0.3"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3"/>
      <c r="M3" s="191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3"/>
      <c r="AH3" s="195"/>
      <c r="AI3" s="196"/>
      <c r="AM3" s="165"/>
      <c r="AN3" s="165"/>
      <c r="AO3" s="165"/>
      <c r="AP3" s="165"/>
      <c r="AT3" s="165"/>
      <c r="AU3" s="165"/>
      <c r="AV3" s="165"/>
      <c r="AW3" s="165"/>
    </row>
    <row r="4" spans="2:56" ht="30" customHeight="1" thickBot="1" x14ac:dyDescent="0.3">
      <c r="B4" s="185" t="s">
        <v>88</v>
      </c>
      <c r="C4" s="186"/>
      <c r="D4" s="186"/>
      <c r="E4" s="186"/>
      <c r="F4" s="186"/>
      <c r="G4" s="186"/>
      <c r="H4" s="186"/>
      <c r="I4" s="186"/>
      <c r="J4" s="186"/>
      <c r="K4" s="186"/>
      <c r="L4" s="187"/>
      <c r="M4" s="199" t="s">
        <v>88</v>
      </c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1"/>
      <c r="AH4" s="155" t="s">
        <v>84</v>
      </c>
      <c r="AI4" s="157"/>
      <c r="AM4" s="165"/>
      <c r="AN4" s="165"/>
      <c r="AO4" s="165"/>
      <c r="AP4" s="165"/>
    </row>
    <row r="5" spans="2:56" ht="26.25" customHeight="1" thickBot="1" x14ac:dyDescent="0.3">
      <c r="B5" s="181" t="s">
        <v>82</v>
      </c>
      <c r="C5" s="162" t="s">
        <v>4</v>
      </c>
      <c r="D5" s="164"/>
      <c r="E5" s="178" t="s">
        <v>81</v>
      </c>
      <c r="F5" s="179"/>
      <c r="G5" s="179"/>
      <c r="H5" s="179"/>
      <c r="I5" s="179"/>
      <c r="J5" s="179"/>
      <c r="K5" s="179"/>
      <c r="L5" s="180"/>
      <c r="M5" s="183" t="s">
        <v>3</v>
      </c>
      <c r="N5" s="178" t="s">
        <v>5</v>
      </c>
      <c r="O5" s="179"/>
      <c r="P5" s="179"/>
      <c r="Q5" s="179"/>
      <c r="R5" s="179"/>
      <c r="S5" s="184"/>
      <c r="T5" s="178" t="s">
        <v>101</v>
      </c>
      <c r="U5" s="179"/>
      <c r="V5" s="179"/>
      <c r="W5" s="202" t="s">
        <v>6</v>
      </c>
      <c r="X5" s="203" t="s">
        <v>7</v>
      </c>
      <c r="Y5" s="204" t="s">
        <v>8</v>
      </c>
      <c r="Z5" s="178" t="s">
        <v>9</v>
      </c>
      <c r="AA5" s="179"/>
      <c r="AB5" s="179"/>
      <c r="AC5" s="179"/>
      <c r="AD5" s="202" t="s">
        <v>53</v>
      </c>
      <c r="AE5" s="203"/>
      <c r="AF5" s="203"/>
      <c r="AG5" s="204"/>
      <c r="AH5" s="197" t="s">
        <v>10</v>
      </c>
      <c r="AI5" s="164" t="s">
        <v>11</v>
      </c>
      <c r="AJ5" s="4"/>
      <c r="AK5" s="4"/>
      <c r="AL5" s="4"/>
      <c r="AM5" s="4"/>
      <c r="AN5" s="4"/>
      <c r="AO5" s="4"/>
      <c r="AP5" s="4"/>
      <c r="AQ5" s="4"/>
      <c r="AR5" s="5"/>
      <c r="AS5" s="4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</row>
    <row r="6" spans="2:56" ht="74.25" customHeight="1" x14ac:dyDescent="0.25">
      <c r="B6" s="182"/>
      <c r="C6" s="6" t="s">
        <v>12</v>
      </c>
      <c r="D6" s="7" t="s">
        <v>13</v>
      </c>
      <c r="E6" s="6" t="s">
        <v>14</v>
      </c>
      <c r="F6" s="8" t="s">
        <v>15</v>
      </c>
      <c r="G6" s="9" t="s">
        <v>90</v>
      </c>
      <c r="H6" s="8" t="s">
        <v>16</v>
      </c>
      <c r="I6" s="10" t="s">
        <v>17</v>
      </c>
      <c r="J6" s="9" t="s">
        <v>18</v>
      </c>
      <c r="K6" s="9" t="s">
        <v>19</v>
      </c>
      <c r="L6" s="7" t="s">
        <v>20</v>
      </c>
      <c r="M6" s="182"/>
      <c r="N6" s="11" t="s">
        <v>21</v>
      </c>
      <c r="O6" s="12" t="s">
        <v>22</v>
      </c>
      <c r="P6" s="12" t="s">
        <v>23</v>
      </c>
      <c r="Q6" s="12" t="s">
        <v>24</v>
      </c>
      <c r="R6" s="13" t="s">
        <v>25</v>
      </c>
      <c r="S6" s="14" t="s">
        <v>26</v>
      </c>
      <c r="T6" s="15" t="s">
        <v>100</v>
      </c>
      <c r="U6" s="16" t="s">
        <v>27</v>
      </c>
      <c r="V6" s="17" t="s">
        <v>28</v>
      </c>
      <c r="W6" s="205"/>
      <c r="X6" s="206"/>
      <c r="Y6" s="207"/>
      <c r="Z6" s="18">
        <v>750</v>
      </c>
      <c r="AA6" s="19" t="s">
        <v>29</v>
      </c>
      <c r="AB6" s="18">
        <v>900</v>
      </c>
      <c r="AC6" s="19" t="s">
        <v>29</v>
      </c>
      <c r="AD6" s="205"/>
      <c r="AE6" s="206"/>
      <c r="AF6" s="206"/>
      <c r="AG6" s="207"/>
      <c r="AH6" s="198"/>
      <c r="AI6" s="174"/>
      <c r="AJ6" s="4"/>
      <c r="AK6" s="4"/>
      <c r="AL6" s="4"/>
      <c r="AM6" s="115"/>
      <c r="AN6" s="115"/>
      <c r="AO6" s="4"/>
      <c r="AP6" s="4"/>
      <c r="AQ6" s="4"/>
      <c r="AR6" s="4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</row>
    <row r="7" spans="2:56" ht="15.75" customHeight="1" thickBot="1" x14ac:dyDescent="0.3">
      <c r="B7" s="20" t="s">
        <v>30</v>
      </c>
      <c r="C7" s="21" t="s">
        <v>30</v>
      </c>
      <c r="D7" s="22" t="s">
        <v>31</v>
      </c>
      <c r="E7" s="21" t="s">
        <v>30</v>
      </c>
      <c r="F7" s="23" t="s">
        <v>32</v>
      </c>
      <c r="G7" s="23" t="s">
        <v>32</v>
      </c>
      <c r="H7" s="23" t="s">
        <v>32</v>
      </c>
      <c r="I7" s="23" t="s">
        <v>32</v>
      </c>
      <c r="J7" s="23" t="s">
        <v>32</v>
      </c>
      <c r="K7" s="23" t="s">
        <v>32</v>
      </c>
      <c r="L7" s="22" t="s">
        <v>32</v>
      </c>
      <c r="M7" s="20" t="s">
        <v>30</v>
      </c>
      <c r="N7" s="24" t="s">
        <v>33</v>
      </c>
      <c r="O7" s="24" t="s">
        <v>34</v>
      </c>
      <c r="P7" s="24" t="s">
        <v>34</v>
      </c>
      <c r="Q7" s="25" t="s">
        <v>33</v>
      </c>
      <c r="R7" s="26" t="s">
        <v>33</v>
      </c>
      <c r="S7" s="20"/>
      <c r="T7" s="24" t="s">
        <v>33</v>
      </c>
      <c r="U7" s="27" t="s">
        <v>34</v>
      </c>
      <c r="V7" s="26" t="s">
        <v>33</v>
      </c>
      <c r="W7" s="28" t="s">
        <v>32</v>
      </c>
      <c r="X7" s="23" t="s">
        <v>32</v>
      </c>
      <c r="Y7" s="22" t="s">
        <v>32</v>
      </c>
      <c r="Z7" s="23" t="s">
        <v>31</v>
      </c>
      <c r="AA7" s="23" t="s">
        <v>32</v>
      </c>
      <c r="AB7" s="23" t="s">
        <v>31</v>
      </c>
      <c r="AC7" s="23" t="s">
        <v>32</v>
      </c>
      <c r="AD7" s="175" t="s">
        <v>30</v>
      </c>
      <c r="AE7" s="176"/>
      <c r="AF7" s="176"/>
      <c r="AG7" s="177"/>
      <c r="AH7" s="29" t="s">
        <v>35</v>
      </c>
      <c r="AI7" s="30" t="s">
        <v>32</v>
      </c>
      <c r="AJ7" s="115"/>
      <c r="AK7" s="115"/>
      <c r="AL7" s="115"/>
      <c r="AM7" s="115"/>
      <c r="AN7" s="115"/>
      <c r="AO7" s="4"/>
      <c r="AP7" s="4"/>
      <c r="AQ7" s="4"/>
      <c r="AR7" s="4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</row>
    <row r="8" spans="2:56" ht="15" customHeight="1" x14ac:dyDescent="0.25">
      <c r="B8" s="31" t="s">
        <v>54</v>
      </c>
      <c r="C8" s="32" t="s">
        <v>76</v>
      </c>
      <c r="D8" s="33" t="s">
        <v>89</v>
      </c>
      <c r="E8" s="77" t="s">
        <v>80</v>
      </c>
      <c r="F8" s="34">
        <v>-0.7</v>
      </c>
      <c r="G8" s="34">
        <v>-1.62</v>
      </c>
      <c r="H8" s="34">
        <f>G8-0.45</f>
        <v>-2.0700000000000003</v>
      </c>
      <c r="I8" s="34">
        <f t="shared" ref="I8" si="0">H8-0.1</f>
        <v>-2.1700000000000004</v>
      </c>
      <c r="J8" s="35">
        <v>0.92</v>
      </c>
      <c r="K8" s="35">
        <f>ABS(H8)-ABS(F8)</f>
        <v>1.3700000000000003</v>
      </c>
      <c r="L8" s="79">
        <v>1.6</v>
      </c>
      <c r="M8" s="99" t="s">
        <v>54</v>
      </c>
      <c r="N8" s="84">
        <v>200</v>
      </c>
      <c r="O8" s="91">
        <v>115</v>
      </c>
      <c r="P8" s="91">
        <v>116</v>
      </c>
      <c r="Q8" s="91">
        <v>-25</v>
      </c>
      <c r="R8" s="85">
        <v>25</v>
      </c>
      <c r="S8" s="92">
        <v>300</v>
      </c>
      <c r="T8" s="37">
        <v>400</v>
      </c>
      <c r="U8" s="36">
        <v>0</v>
      </c>
      <c r="V8" s="33">
        <v>0</v>
      </c>
      <c r="W8" s="50">
        <v>-0.5</v>
      </c>
      <c r="X8" s="51">
        <v>-2.0699999999999998</v>
      </c>
      <c r="Y8" s="52">
        <f t="shared" ref="Y8:Y15" si="1">W8-X8</f>
        <v>1.5699999999999998</v>
      </c>
      <c r="Z8" s="100">
        <v>750</v>
      </c>
      <c r="AA8" s="101">
        <v>5</v>
      </c>
      <c r="AB8" s="38"/>
      <c r="AC8" s="71"/>
      <c r="AD8" s="178" t="s">
        <v>95</v>
      </c>
      <c r="AE8" s="179"/>
      <c r="AF8" s="179"/>
      <c r="AG8" s="180"/>
      <c r="AH8" s="74">
        <v>160.1</v>
      </c>
      <c r="AI8" s="67">
        <v>0.8</v>
      </c>
      <c r="AJ8" s="116"/>
      <c r="AK8" s="116"/>
      <c r="AL8" s="117"/>
      <c r="AO8" s="118"/>
      <c r="AP8" s="118"/>
      <c r="AQ8" s="118"/>
      <c r="AR8" s="165"/>
      <c r="AS8" s="165"/>
      <c r="AT8" s="165"/>
      <c r="AU8" s="165"/>
      <c r="AV8" s="118"/>
      <c r="AW8" s="118"/>
      <c r="AX8" s="5"/>
      <c r="AY8" s="5"/>
      <c r="AZ8" s="5"/>
      <c r="BA8" s="5"/>
      <c r="BB8" s="5"/>
      <c r="BC8" s="5"/>
      <c r="BD8" s="5"/>
    </row>
    <row r="9" spans="2:56" ht="15" customHeight="1" x14ac:dyDescent="0.25">
      <c r="B9" s="39" t="s">
        <v>55</v>
      </c>
      <c r="C9" s="40" t="s">
        <v>76</v>
      </c>
      <c r="D9" s="41" t="s">
        <v>89</v>
      </c>
      <c r="E9" s="78" t="s">
        <v>80</v>
      </c>
      <c r="F9" s="51">
        <v>-0.7</v>
      </c>
      <c r="G9" s="51">
        <v>-1.62</v>
      </c>
      <c r="H9" s="51">
        <f>G9-0.45</f>
        <v>-2.0700000000000003</v>
      </c>
      <c r="I9" s="51">
        <f t="shared" ref="I9" si="2">H9-0.1</f>
        <v>-2.1700000000000004</v>
      </c>
      <c r="J9" s="95">
        <v>0.92</v>
      </c>
      <c r="K9" s="95">
        <f>ABS(H9)-ABS(F9)</f>
        <v>1.3700000000000003</v>
      </c>
      <c r="L9" s="96">
        <v>1.6</v>
      </c>
      <c r="M9" s="99" t="s">
        <v>55</v>
      </c>
      <c r="N9" s="87">
        <v>270</v>
      </c>
      <c r="O9" s="88">
        <v>171</v>
      </c>
      <c r="P9" s="88">
        <v>129</v>
      </c>
      <c r="Q9" s="88">
        <v>-25</v>
      </c>
      <c r="R9" s="86">
        <v>50</v>
      </c>
      <c r="S9" s="89">
        <f>CEILING(N9,50)</f>
        <v>300</v>
      </c>
      <c r="T9" s="49">
        <v>400</v>
      </c>
      <c r="U9" s="46">
        <v>0</v>
      </c>
      <c r="V9" s="41">
        <v>0</v>
      </c>
      <c r="W9" s="50">
        <v>-0.5</v>
      </c>
      <c r="X9" s="51">
        <v>-2.0699999999999998</v>
      </c>
      <c r="Y9" s="52">
        <f t="shared" si="1"/>
        <v>1.5699999999999998</v>
      </c>
      <c r="Z9" s="102">
        <v>750</v>
      </c>
      <c r="AA9" s="103">
        <v>5</v>
      </c>
      <c r="AB9" s="55"/>
      <c r="AC9" s="72"/>
      <c r="AD9" s="172" t="s">
        <v>95</v>
      </c>
      <c r="AE9" s="173"/>
      <c r="AF9" s="173"/>
      <c r="AG9" s="174"/>
      <c r="AH9" s="73">
        <v>160.1</v>
      </c>
      <c r="AI9" s="68">
        <v>0.8</v>
      </c>
      <c r="AJ9" s="116"/>
      <c r="AK9" s="116"/>
      <c r="AL9" s="117"/>
      <c r="AO9" s="118"/>
      <c r="AP9" s="118"/>
      <c r="AQ9" s="118"/>
      <c r="AR9" s="165"/>
      <c r="AS9" s="165"/>
      <c r="AT9" s="165"/>
      <c r="AU9" s="165"/>
      <c r="AV9" s="118"/>
      <c r="AW9" s="118"/>
      <c r="AX9" s="5"/>
      <c r="AY9" s="5"/>
      <c r="AZ9" s="5"/>
      <c r="BA9" s="5"/>
      <c r="BB9" s="5"/>
      <c r="BC9" s="5"/>
      <c r="BD9" s="5"/>
    </row>
    <row r="10" spans="2:56" ht="15" customHeight="1" x14ac:dyDescent="0.25">
      <c r="B10" s="39" t="s">
        <v>56</v>
      </c>
      <c r="C10" s="40" t="s">
        <v>76</v>
      </c>
      <c r="D10" s="41" t="s">
        <v>89</v>
      </c>
      <c r="E10" s="78" t="s">
        <v>80</v>
      </c>
      <c r="F10" s="51">
        <v>-0.7</v>
      </c>
      <c r="G10" s="51">
        <v>-1.62</v>
      </c>
      <c r="H10" s="51">
        <f t="shared" ref="H10:H33" si="3">G10-0.45</f>
        <v>-2.0700000000000003</v>
      </c>
      <c r="I10" s="51">
        <f t="shared" ref="I10:I33" si="4">H10-0.1</f>
        <v>-2.1700000000000004</v>
      </c>
      <c r="J10" s="95">
        <v>0.92</v>
      </c>
      <c r="K10" s="95">
        <f t="shared" ref="K10:K33" si="5">ABS(H10)-ABS(F10)</f>
        <v>1.3700000000000003</v>
      </c>
      <c r="L10" s="96">
        <v>1.6</v>
      </c>
      <c r="M10" s="99" t="s">
        <v>56</v>
      </c>
      <c r="N10" s="45">
        <v>270</v>
      </c>
      <c r="O10" s="46">
        <v>171</v>
      </c>
      <c r="P10" s="47">
        <v>129</v>
      </c>
      <c r="Q10" s="46">
        <v>-25</v>
      </c>
      <c r="R10" s="48">
        <v>50</v>
      </c>
      <c r="S10" s="89">
        <v>300</v>
      </c>
      <c r="T10" s="49">
        <v>400</v>
      </c>
      <c r="U10" s="46">
        <v>0</v>
      </c>
      <c r="V10" s="41">
        <v>0</v>
      </c>
      <c r="W10" s="50">
        <v>-0.5</v>
      </c>
      <c r="X10" s="51">
        <v>-2.0699999999999998</v>
      </c>
      <c r="Y10" s="52">
        <f t="shared" si="1"/>
        <v>1.5699999999999998</v>
      </c>
      <c r="Z10" s="102">
        <v>750</v>
      </c>
      <c r="AA10" s="103">
        <v>5</v>
      </c>
      <c r="AB10" s="55"/>
      <c r="AC10" s="56"/>
      <c r="AD10" s="172" t="s">
        <v>95</v>
      </c>
      <c r="AE10" s="173"/>
      <c r="AF10" s="173"/>
      <c r="AG10" s="174"/>
      <c r="AH10" s="73">
        <v>160.1</v>
      </c>
      <c r="AI10" s="68">
        <v>0.8</v>
      </c>
      <c r="AJ10" s="116"/>
      <c r="AK10" s="116"/>
      <c r="AL10" s="117"/>
      <c r="AO10" s="118"/>
      <c r="AP10" s="118"/>
      <c r="AQ10" s="118"/>
      <c r="AR10" s="165"/>
      <c r="AS10" s="165"/>
      <c r="AT10" s="165"/>
      <c r="AU10" s="165"/>
      <c r="AV10" s="118"/>
      <c r="AW10" s="118"/>
      <c r="AX10" s="5"/>
      <c r="AY10" s="5"/>
      <c r="AZ10" s="5"/>
      <c r="BA10" s="5"/>
      <c r="BB10" s="5"/>
      <c r="BC10" s="5"/>
      <c r="BD10" s="5"/>
    </row>
    <row r="11" spans="2:56" ht="15" customHeight="1" x14ac:dyDescent="0.25">
      <c r="B11" s="39" t="s">
        <v>57</v>
      </c>
      <c r="C11" s="40" t="s">
        <v>76</v>
      </c>
      <c r="D11" s="41" t="s">
        <v>89</v>
      </c>
      <c r="E11" s="78" t="s">
        <v>80</v>
      </c>
      <c r="F11" s="51">
        <v>-0.7</v>
      </c>
      <c r="G11" s="51">
        <v>-1.62</v>
      </c>
      <c r="H11" s="51">
        <f t="shared" si="3"/>
        <v>-2.0700000000000003</v>
      </c>
      <c r="I11" s="51">
        <f t="shared" si="4"/>
        <v>-2.1700000000000004</v>
      </c>
      <c r="J11" s="95">
        <v>0.92</v>
      </c>
      <c r="K11" s="95">
        <f t="shared" si="5"/>
        <v>1.3700000000000003</v>
      </c>
      <c r="L11" s="96">
        <v>1.6</v>
      </c>
      <c r="M11" s="99" t="s">
        <v>57</v>
      </c>
      <c r="N11" s="45">
        <v>200</v>
      </c>
      <c r="O11" s="46">
        <v>115</v>
      </c>
      <c r="P11" s="57">
        <v>116</v>
      </c>
      <c r="Q11" s="57">
        <v>-25</v>
      </c>
      <c r="R11" s="48">
        <v>25</v>
      </c>
      <c r="S11" s="89">
        <v>300</v>
      </c>
      <c r="T11" s="49">
        <v>400</v>
      </c>
      <c r="U11" s="46">
        <v>0</v>
      </c>
      <c r="V11" s="41">
        <v>0</v>
      </c>
      <c r="W11" s="50">
        <v>-0.5</v>
      </c>
      <c r="X11" s="51">
        <v>-2.0699999999999998</v>
      </c>
      <c r="Y11" s="52">
        <f t="shared" si="1"/>
        <v>1.5699999999999998</v>
      </c>
      <c r="Z11" s="102">
        <v>750</v>
      </c>
      <c r="AA11" s="103">
        <v>5</v>
      </c>
      <c r="AB11" s="55"/>
      <c r="AC11" s="56"/>
      <c r="AD11" s="172" t="s">
        <v>95</v>
      </c>
      <c r="AE11" s="173"/>
      <c r="AF11" s="173"/>
      <c r="AG11" s="174"/>
      <c r="AH11" s="73">
        <v>160.1</v>
      </c>
      <c r="AI11" s="68">
        <v>0.8</v>
      </c>
      <c r="AJ11" s="116"/>
      <c r="AK11" s="116"/>
      <c r="AL11" s="117"/>
      <c r="AO11" s="118"/>
      <c r="AP11" s="118"/>
      <c r="AQ11" s="118"/>
      <c r="AR11" s="165"/>
      <c r="AS11" s="165"/>
      <c r="AT11" s="165"/>
      <c r="AU11" s="165"/>
      <c r="AV11" s="118"/>
      <c r="AW11" s="118"/>
      <c r="AX11" s="5"/>
      <c r="AY11" s="5"/>
      <c r="AZ11" s="5"/>
      <c r="BA11" s="5"/>
      <c r="BB11" s="5"/>
      <c r="BC11" s="5"/>
      <c r="BD11" s="5"/>
    </row>
    <row r="12" spans="2:56" ht="15" customHeight="1" x14ac:dyDescent="0.25">
      <c r="B12" s="39" t="s">
        <v>58</v>
      </c>
      <c r="C12" s="40" t="s">
        <v>76</v>
      </c>
      <c r="D12" s="41" t="s">
        <v>89</v>
      </c>
      <c r="E12" s="78" t="s">
        <v>80</v>
      </c>
      <c r="F12" s="51">
        <v>-0.7</v>
      </c>
      <c r="G12" s="51">
        <v>-1.62</v>
      </c>
      <c r="H12" s="51">
        <f t="shared" si="3"/>
        <v>-2.0700000000000003</v>
      </c>
      <c r="I12" s="51">
        <f t="shared" si="4"/>
        <v>-2.1700000000000004</v>
      </c>
      <c r="J12" s="95">
        <v>0.92</v>
      </c>
      <c r="K12" s="95">
        <f t="shared" si="5"/>
        <v>1.3700000000000003</v>
      </c>
      <c r="L12" s="96">
        <v>1.6</v>
      </c>
      <c r="M12" s="99" t="s">
        <v>58</v>
      </c>
      <c r="N12" s="58">
        <v>410</v>
      </c>
      <c r="O12" s="59">
        <v>245</v>
      </c>
      <c r="P12" s="57">
        <v>188</v>
      </c>
      <c r="Q12" s="57">
        <v>-50</v>
      </c>
      <c r="R12" s="60">
        <v>10</v>
      </c>
      <c r="S12" s="89">
        <v>500</v>
      </c>
      <c r="T12" s="49">
        <v>400</v>
      </c>
      <c r="U12" s="59">
        <v>0</v>
      </c>
      <c r="V12" s="62">
        <v>0</v>
      </c>
      <c r="W12" s="50">
        <v>-0.5</v>
      </c>
      <c r="X12" s="51">
        <v>-2.0699999999999998</v>
      </c>
      <c r="Y12" s="52">
        <f t="shared" si="1"/>
        <v>1.5699999999999998</v>
      </c>
      <c r="Z12" s="102">
        <v>750</v>
      </c>
      <c r="AA12" s="103">
        <v>5</v>
      </c>
      <c r="AB12" s="55"/>
      <c r="AC12" s="56"/>
      <c r="AD12" s="172" t="s">
        <v>95</v>
      </c>
      <c r="AE12" s="173"/>
      <c r="AF12" s="173"/>
      <c r="AG12" s="174"/>
      <c r="AH12" s="73">
        <v>160.1</v>
      </c>
      <c r="AI12" s="68">
        <v>0.8</v>
      </c>
      <c r="AJ12" s="116"/>
      <c r="AK12" s="119"/>
      <c r="AL12" s="117"/>
      <c r="AO12" s="119"/>
      <c r="AP12" s="118"/>
      <c r="AQ12" s="118"/>
      <c r="AR12" s="165"/>
      <c r="AS12" s="165"/>
      <c r="AT12" s="165"/>
      <c r="AU12" s="165"/>
      <c r="AV12" s="118"/>
      <c r="AW12" s="118"/>
      <c r="AX12" s="5"/>
      <c r="AY12" s="5"/>
      <c r="AZ12" s="5"/>
      <c r="BA12" s="5"/>
      <c r="BB12" s="5"/>
      <c r="BC12" s="5"/>
      <c r="BD12" s="5"/>
    </row>
    <row r="13" spans="2:56" ht="15" customHeight="1" x14ac:dyDescent="0.25">
      <c r="B13" s="39" t="s">
        <v>59</v>
      </c>
      <c r="C13" s="40" t="s">
        <v>85</v>
      </c>
      <c r="D13" s="41" t="s">
        <v>89</v>
      </c>
      <c r="E13" s="78" t="s">
        <v>80</v>
      </c>
      <c r="F13" s="51">
        <v>-0.7</v>
      </c>
      <c r="G13" s="51">
        <v>-1.62</v>
      </c>
      <c r="H13" s="51">
        <f t="shared" si="3"/>
        <v>-2.0700000000000003</v>
      </c>
      <c r="I13" s="51">
        <f t="shared" si="4"/>
        <v>-2.1700000000000004</v>
      </c>
      <c r="J13" s="95">
        <v>0.92</v>
      </c>
      <c r="K13" s="95">
        <f t="shared" si="5"/>
        <v>1.3700000000000003</v>
      </c>
      <c r="L13" s="96">
        <v>1.6</v>
      </c>
      <c r="M13" s="99" t="s">
        <v>59</v>
      </c>
      <c r="N13" s="58">
        <v>410</v>
      </c>
      <c r="O13" s="59">
        <v>245</v>
      </c>
      <c r="P13" s="57">
        <v>188</v>
      </c>
      <c r="Q13" s="57">
        <v>-50</v>
      </c>
      <c r="R13" s="60">
        <v>10</v>
      </c>
      <c r="S13" s="89">
        <v>500</v>
      </c>
      <c r="T13" s="49">
        <v>400</v>
      </c>
      <c r="U13" s="59">
        <v>0</v>
      </c>
      <c r="V13" s="62">
        <v>0</v>
      </c>
      <c r="W13" s="50">
        <v>-0.5</v>
      </c>
      <c r="X13" s="51">
        <v>-2.0699999999999998</v>
      </c>
      <c r="Y13" s="52">
        <f t="shared" si="1"/>
        <v>1.5699999999999998</v>
      </c>
      <c r="Z13" s="102">
        <v>750</v>
      </c>
      <c r="AA13" s="103">
        <v>5</v>
      </c>
      <c r="AB13" s="55"/>
      <c r="AC13" s="56"/>
      <c r="AD13" s="172" t="s">
        <v>95</v>
      </c>
      <c r="AE13" s="173"/>
      <c r="AF13" s="173"/>
      <c r="AG13" s="174"/>
      <c r="AH13" s="73">
        <v>160.1</v>
      </c>
      <c r="AI13" s="68">
        <v>0.8</v>
      </c>
      <c r="AJ13" s="116"/>
      <c r="AK13" s="119"/>
      <c r="AL13" s="117"/>
      <c r="AO13" s="120"/>
      <c r="AP13" s="118"/>
      <c r="AQ13" s="120"/>
      <c r="AR13" s="165"/>
      <c r="AS13" s="165"/>
      <c r="AT13" s="165"/>
      <c r="AU13" s="165"/>
      <c r="AV13" s="118"/>
      <c r="AW13" s="118"/>
      <c r="AX13" s="5"/>
      <c r="AY13" s="5"/>
      <c r="AZ13" s="5"/>
      <c r="BA13" s="5"/>
      <c r="BB13" s="5"/>
      <c r="BC13" s="5"/>
      <c r="BD13" s="5"/>
    </row>
    <row r="14" spans="2:56" ht="15" customHeight="1" x14ac:dyDescent="0.25">
      <c r="B14" s="39" t="s">
        <v>60</v>
      </c>
      <c r="C14" s="40" t="s">
        <v>85</v>
      </c>
      <c r="D14" s="41" t="s">
        <v>89</v>
      </c>
      <c r="E14" s="78" t="s">
        <v>80</v>
      </c>
      <c r="F14" s="51">
        <v>-0.7</v>
      </c>
      <c r="G14" s="51">
        <v>-1.62</v>
      </c>
      <c r="H14" s="51">
        <f t="shared" si="3"/>
        <v>-2.0700000000000003</v>
      </c>
      <c r="I14" s="51">
        <f t="shared" si="4"/>
        <v>-2.1700000000000004</v>
      </c>
      <c r="J14" s="95">
        <v>0.92</v>
      </c>
      <c r="K14" s="95">
        <f t="shared" si="5"/>
        <v>1.3700000000000003</v>
      </c>
      <c r="L14" s="96">
        <v>1.6</v>
      </c>
      <c r="M14" s="99" t="s">
        <v>60</v>
      </c>
      <c r="N14" s="58">
        <v>410</v>
      </c>
      <c r="O14" s="59">
        <v>245</v>
      </c>
      <c r="P14" s="57">
        <v>188</v>
      </c>
      <c r="Q14" s="57">
        <v>-50</v>
      </c>
      <c r="R14" s="60">
        <v>10</v>
      </c>
      <c r="S14" s="89">
        <v>500</v>
      </c>
      <c r="T14" s="61">
        <v>400</v>
      </c>
      <c r="U14" s="59">
        <v>0</v>
      </c>
      <c r="V14" s="62">
        <v>0</v>
      </c>
      <c r="W14" s="50">
        <v>-0.5</v>
      </c>
      <c r="X14" s="51">
        <v>-2.0699999999999998</v>
      </c>
      <c r="Y14" s="52">
        <f t="shared" si="1"/>
        <v>1.5699999999999998</v>
      </c>
      <c r="Z14" s="102">
        <v>750</v>
      </c>
      <c r="AA14" s="103">
        <v>5</v>
      </c>
      <c r="AB14" s="55"/>
      <c r="AC14" s="56"/>
      <c r="AD14" s="172" t="s">
        <v>95</v>
      </c>
      <c r="AE14" s="173"/>
      <c r="AF14" s="173"/>
      <c r="AG14" s="174"/>
      <c r="AH14" s="73">
        <v>160.1</v>
      </c>
      <c r="AI14" s="68">
        <v>0.8</v>
      </c>
      <c r="AJ14" s="116"/>
      <c r="AK14" s="119"/>
      <c r="AL14" s="117"/>
      <c r="AO14" s="120"/>
      <c r="AP14" s="118"/>
      <c r="AQ14" s="118"/>
      <c r="AR14" s="165"/>
      <c r="AS14" s="165"/>
      <c r="AT14" s="165"/>
      <c r="AU14" s="165"/>
      <c r="AV14" s="118"/>
      <c r="AW14" s="118"/>
      <c r="AX14" s="5"/>
      <c r="AY14" s="5"/>
      <c r="AZ14" s="5"/>
      <c r="BA14" s="5"/>
      <c r="BB14" s="5"/>
      <c r="BC14" s="5"/>
      <c r="BD14" s="5"/>
    </row>
    <row r="15" spans="2:56" ht="15" customHeight="1" x14ac:dyDescent="0.25">
      <c r="B15" s="39" t="s">
        <v>61</v>
      </c>
      <c r="C15" s="40" t="s">
        <v>85</v>
      </c>
      <c r="D15" s="41" t="s">
        <v>89</v>
      </c>
      <c r="E15" s="78" t="s">
        <v>80</v>
      </c>
      <c r="F15" s="51">
        <v>-0.7</v>
      </c>
      <c r="G15" s="51">
        <v>-1.62</v>
      </c>
      <c r="H15" s="51">
        <f t="shared" si="3"/>
        <v>-2.0700000000000003</v>
      </c>
      <c r="I15" s="51">
        <f t="shared" si="4"/>
        <v>-2.1700000000000004</v>
      </c>
      <c r="J15" s="95">
        <v>0.92</v>
      </c>
      <c r="K15" s="95">
        <f t="shared" si="5"/>
        <v>1.3700000000000003</v>
      </c>
      <c r="L15" s="96">
        <v>1.6</v>
      </c>
      <c r="M15" s="99" t="s">
        <v>61</v>
      </c>
      <c r="N15" s="58">
        <v>540</v>
      </c>
      <c r="O15" s="59">
        <v>258</v>
      </c>
      <c r="P15" s="57">
        <v>209</v>
      </c>
      <c r="Q15" s="57">
        <v>-50</v>
      </c>
      <c r="R15" s="60">
        <v>10</v>
      </c>
      <c r="S15" s="89">
        <v>600</v>
      </c>
      <c r="T15" s="61">
        <v>500</v>
      </c>
      <c r="U15" s="59">
        <v>0</v>
      </c>
      <c r="V15" s="62">
        <v>0</v>
      </c>
      <c r="W15" s="50">
        <v>-0.5</v>
      </c>
      <c r="X15" s="51">
        <v>-2.0699999999999998</v>
      </c>
      <c r="Y15" s="52">
        <f t="shared" si="1"/>
        <v>1.5699999999999998</v>
      </c>
      <c r="Z15" s="102">
        <v>750</v>
      </c>
      <c r="AA15" s="103">
        <v>6</v>
      </c>
      <c r="AB15" s="55"/>
      <c r="AC15" s="56"/>
      <c r="AD15" s="162" t="s">
        <v>96</v>
      </c>
      <c r="AE15" s="163"/>
      <c r="AF15" s="163"/>
      <c r="AG15" s="164"/>
      <c r="AH15" s="75">
        <v>187.7</v>
      </c>
      <c r="AI15" s="68">
        <v>0.8</v>
      </c>
      <c r="AJ15" s="116"/>
      <c r="AK15" s="116"/>
      <c r="AL15" s="117"/>
      <c r="AO15" s="118"/>
      <c r="AP15" s="118"/>
      <c r="AQ15" s="118"/>
      <c r="AR15" s="165"/>
      <c r="AS15" s="165"/>
      <c r="AT15" s="165"/>
      <c r="AU15" s="165"/>
      <c r="AV15" s="118"/>
      <c r="AW15" s="118"/>
      <c r="AX15" s="5"/>
      <c r="AY15" s="5"/>
      <c r="AZ15" s="5"/>
      <c r="BA15" s="5"/>
      <c r="BB15" s="5"/>
      <c r="BC15" s="5"/>
      <c r="BD15" s="5"/>
    </row>
    <row r="16" spans="2:56" ht="15" customHeight="1" x14ac:dyDescent="0.25">
      <c r="B16" s="39" t="s">
        <v>62</v>
      </c>
      <c r="C16" s="40" t="s">
        <v>77</v>
      </c>
      <c r="D16" s="41" t="s">
        <v>89</v>
      </c>
      <c r="E16" s="78" t="s">
        <v>80</v>
      </c>
      <c r="F16" s="51">
        <v>-0.7</v>
      </c>
      <c r="G16" s="51">
        <v>-1.62</v>
      </c>
      <c r="H16" s="51">
        <f t="shared" si="3"/>
        <v>-2.0700000000000003</v>
      </c>
      <c r="I16" s="51">
        <f t="shared" si="4"/>
        <v>-2.1700000000000004</v>
      </c>
      <c r="J16" s="95">
        <v>0.92</v>
      </c>
      <c r="K16" s="95">
        <f t="shared" si="5"/>
        <v>1.3700000000000003</v>
      </c>
      <c r="L16" s="96">
        <v>1.6</v>
      </c>
      <c r="M16" s="107" t="s">
        <v>62</v>
      </c>
      <c r="N16" s="58">
        <v>200</v>
      </c>
      <c r="O16" s="59">
        <v>116</v>
      </c>
      <c r="P16" s="57">
        <v>147</v>
      </c>
      <c r="Q16" s="57">
        <v>-50</v>
      </c>
      <c r="R16" s="60">
        <v>10</v>
      </c>
      <c r="S16" s="89">
        <v>300</v>
      </c>
      <c r="T16" s="49">
        <v>1500</v>
      </c>
      <c r="U16" s="59">
        <v>0</v>
      </c>
      <c r="V16" s="62">
        <v>0</v>
      </c>
      <c r="W16" s="50">
        <v>-0.5</v>
      </c>
      <c r="X16" s="51">
        <v>-2.0699999999999998</v>
      </c>
      <c r="Y16" s="52">
        <f>W16-X16</f>
        <v>1.5699999999999998</v>
      </c>
      <c r="Z16" s="53"/>
      <c r="AA16" s="54"/>
      <c r="AB16" s="108">
        <v>900</v>
      </c>
      <c r="AC16" s="109">
        <v>13</v>
      </c>
      <c r="AD16" s="172" t="s">
        <v>93</v>
      </c>
      <c r="AE16" s="173"/>
      <c r="AF16" s="173"/>
      <c r="AG16" s="174"/>
      <c r="AH16" s="73">
        <v>444.46</v>
      </c>
      <c r="AI16" s="68">
        <v>0.8</v>
      </c>
      <c r="AJ16" s="116"/>
      <c r="AK16" s="116"/>
      <c r="AL16" s="117"/>
      <c r="AO16" s="4"/>
      <c r="AP16" s="118"/>
      <c r="AQ16" s="121"/>
      <c r="AR16" s="165"/>
      <c r="AS16" s="165"/>
      <c r="AT16" s="165"/>
      <c r="AU16" s="165"/>
      <c r="AV16" s="118"/>
      <c r="AW16" s="118"/>
      <c r="AX16" s="5"/>
      <c r="AY16" s="5"/>
      <c r="AZ16" s="5"/>
      <c r="BA16" s="5"/>
      <c r="BB16" s="5"/>
      <c r="BC16" s="5"/>
      <c r="BD16" s="5"/>
    </row>
    <row r="17" spans="2:56" ht="15" customHeight="1" x14ac:dyDescent="0.25">
      <c r="B17" s="39" t="s">
        <v>63</v>
      </c>
      <c r="C17" s="40" t="s">
        <v>77</v>
      </c>
      <c r="D17" s="41" t="s">
        <v>89</v>
      </c>
      <c r="E17" s="78" t="s">
        <v>80</v>
      </c>
      <c r="F17" s="51">
        <v>-0.7</v>
      </c>
      <c r="G17" s="51">
        <v>-1.62</v>
      </c>
      <c r="H17" s="51">
        <f t="shared" si="3"/>
        <v>-2.0700000000000003</v>
      </c>
      <c r="I17" s="51">
        <f t="shared" si="4"/>
        <v>-2.1700000000000004</v>
      </c>
      <c r="J17" s="95">
        <v>0.92</v>
      </c>
      <c r="K17" s="95">
        <f t="shared" si="5"/>
        <v>1.3700000000000003</v>
      </c>
      <c r="L17" s="96">
        <v>1.6</v>
      </c>
      <c r="M17" s="107" t="s">
        <v>63</v>
      </c>
      <c r="N17" s="58">
        <v>370</v>
      </c>
      <c r="O17" s="59">
        <v>133</v>
      </c>
      <c r="P17" s="57">
        <v>172</v>
      </c>
      <c r="Q17" s="57">
        <v>-50</v>
      </c>
      <c r="R17" s="60">
        <v>10</v>
      </c>
      <c r="S17" s="89">
        <v>400</v>
      </c>
      <c r="T17" s="49">
        <v>1500</v>
      </c>
      <c r="U17" s="59">
        <v>0</v>
      </c>
      <c r="V17" s="62">
        <v>0</v>
      </c>
      <c r="W17" s="50">
        <v>-0.5</v>
      </c>
      <c r="X17" s="51">
        <v>-2.0699999999999998</v>
      </c>
      <c r="Y17" s="52">
        <f t="shared" ref="Y17:Y26" si="6">W17-X17</f>
        <v>1.5699999999999998</v>
      </c>
      <c r="Z17" s="53"/>
      <c r="AA17" s="54"/>
      <c r="AB17" s="108">
        <v>900</v>
      </c>
      <c r="AC17" s="109">
        <v>13</v>
      </c>
      <c r="AD17" s="172" t="s">
        <v>93</v>
      </c>
      <c r="AE17" s="173"/>
      <c r="AF17" s="173"/>
      <c r="AG17" s="174"/>
      <c r="AH17" s="73">
        <v>444.46</v>
      </c>
      <c r="AI17" s="68">
        <v>0.8</v>
      </c>
      <c r="AJ17" s="116"/>
      <c r="AK17" s="119"/>
      <c r="AL17" s="117"/>
      <c r="AO17" s="4"/>
      <c r="AP17" s="118"/>
      <c r="AQ17" s="121"/>
      <c r="AR17" s="165"/>
      <c r="AS17" s="165"/>
      <c r="AT17" s="165"/>
      <c r="AU17" s="165"/>
      <c r="AV17" s="118"/>
      <c r="AW17" s="118"/>
      <c r="AX17" s="5"/>
      <c r="AY17" s="5"/>
      <c r="AZ17" s="5"/>
      <c r="BA17" s="5"/>
      <c r="BB17" s="5"/>
      <c r="BC17" s="5"/>
      <c r="BD17" s="5"/>
    </row>
    <row r="18" spans="2:56" ht="15" customHeight="1" x14ac:dyDescent="0.25">
      <c r="B18" s="39" t="s">
        <v>64</v>
      </c>
      <c r="C18" s="40" t="s">
        <v>77</v>
      </c>
      <c r="D18" s="41" t="s">
        <v>89</v>
      </c>
      <c r="E18" s="78" t="s">
        <v>80</v>
      </c>
      <c r="F18" s="51">
        <v>-0.7</v>
      </c>
      <c r="G18" s="51">
        <v>-1.62</v>
      </c>
      <c r="H18" s="51">
        <f t="shared" si="3"/>
        <v>-2.0700000000000003</v>
      </c>
      <c r="I18" s="51">
        <f t="shared" si="4"/>
        <v>-2.1700000000000004</v>
      </c>
      <c r="J18" s="95">
        <v>0.92</v>
      </c>
      <c r="K18" s="95">
        <f t="shared" si="5"/>
        <v>1.3700000000000003</v>
      </c>
      <c r="L18" s="96">
        <v>1.6</v>
      </c>
      <c r="M18" s="107" t="s">
        <v>64</v>
      </c>
      <c r="N18" s="58">
        <v>500</v>
      </c>
      <c r="O18" s="59">
        <v>274</v>
      </c>
      <c r="P18" s="57">
        <v>202</v>
      </c>
      <c r="Q18" s="57">
        <v>-50</v>
      </c>
      <c r="R18" s="60">
        <v>10</v>
      </c>
      <c r="S18" s="89">
        <v>500</v>
      </c>
      <c r="T18" s="49">
        <v>1500</v>
      </c>
      <c r="U18" s="59">
        <v>0</v>
      </c>
      <c r="V18" s="62">
        <v>0</v>
      </c>
      <c r="W18" s="50">
        <v>-0.5</v>
      </c>
      <c r="X18" s="51">
        <v>-2.0699999999999998</v>
      </c>
      <c r="Y18" s="52">
        <f t="shared" si="6"/>
        <v>1.5699999999999998</v>
      </c>
      <c r="Z18" s="53"/>
      <c r="AA18" s="54"/>
      <c r="AB18" s="108">
        <v>900</v>
      </c>
      <c r="AC18" s="109">
        <v>13</v>
      </c>
      <c r="AD18" s="172" t="s">
        <v>93</v>
      </c>
      <c r="AE18" s="173"/>
      <c r="AF18" s="173"/>
      <c r="AG18" s="174"/>
      <c r="AH18" s="73">
        <v>444.46</v>
      </c>
      <c r="AI18" s="68">
        <v>0.8</v>
      </c>
      <c r="AJ18" s="116"/>
      <c r="AK18" s="119"/>
      <c r="AL18" s="117"/>
      <c r="AO18" s="118"/>
      <c r="AP18" s="118"/>
      <c r="AQ18" s="118"/>
      <c r="AR18" s="165"/>
      <c r="AS18" s="165"/>
      <c r="AT18" s="165"/>
      <c r="AU18" s="165"/>
      <c r="AV18" s="118"/>
      <c r="AW18" s="118"/>
      <c r="AX18" s="5"/>
      <c r="AY18" s="5"/>
      <c r="AZ18" s="5"/>
      <c r="BA18" s="5"/>
      <c r="BB18" s="5"/>
      <c r="BC18" s="5"/>
      <c r="BD18" s="5"/>
    </row>
    <row r="19" spans="2:56" ht="15" customHeight="1" x14ac:dyDescent="0.25">
      <c r="B19" s="39" t="s">
        <v>65</v>
      </c>
      <c r="C19" s="40" t="s">
        <v>77</v>
      </c>
      <c r="D19" s="41" t="s">
        <v>89</v>
      </c>
      <c r="E19" s="78" t="s">
        <v>80</v>
      </c>
      <c r="F19" s="51">
        <v>-0.7</v>
      </c>
      <c r="G19" s="51">
        <v>-1.62</v>
      </c>
      <c r="H19" s="51">
        <f t="shared" si="3"/>
        <v>-2.0700000000000003</v>
      </c>
      <c r="I19" s="51">
        <f t="shared" si="4"/>
        <v>-2.1700000000000004</v>
      </c>
      <c r="J19" s="95">
        <v>0.92</v>
      </c>
      <c r="K19" s="95">
        <f t="shared" si="5"/>
        <v>1.3700000000000003</v>
      </c>
      <c r="L19" s="96">
        <v>1.6</v>
      </c>
      <c r="M19" s="107" t="s">
        <v>65</v>
      </c>
      <c r="N19" s="58">
        <v>410</v>
      </c>
      <c r="O19" s="59">
        <v>265</v>
      </c>
      <c r="P19" s="57">
        <v>188</v>
      </c>
      <c r="Q19" s="57">
        <v>-50</v>
      </c>
      <c r="R19" s="60">
        <v>10</v>
      </c>
      <c r="S19" s="89">
        <v>500</v>
      </c>
      <c r="T19" s="49">
        <v>1500</v>
      </c>
      <c r="U19" s="59">
        <v>0</v>
      </c>
      <c r="V19" s="62">
        <v>0</v>
      </c>
      <c r="W19" s="50">
        <v>-0.5</v>
      </c>
      <c r="X19" s="51">
        <v>-2.0699999999999998</v>
      </c>
      <c r="Y19" s="52">
        <f t="shared" si="6"/>
        <v>1.5699999999999998</v>
      </c>
      <c r="Z19" s="53"/>
      <c r="AA19" s="54"/>
      <c r="AB19" s="108">
        <v>900</v>
      </c>
      <c r="AC19" s="109">
        <v>13</v>
      </c>
      <c r="AD19" s="172" t="s">
        <v>93</v>
      </c>
      <c r="AE19" s="173"/>
      <c r="AF19" s="173"/>
      <c r="AG19" s="174"/>
      <c r="AH19" s="73">
        <v>444.46</v>
      </c>
      <c r="AI19" s="68">
        <v>0.8</v>
      </c>
      <c r="AJ19" s="116"/>
      <c r="AK19" s="119"/>
      <c r="AL19" s="117"/>
      <c r="AO19" s="118"/>
      <c r="AP19" s="118"/>
      <c r="AQ19" s="118"/>
      <c r="AR19" s="165"/>
      <c r="AS19" s="165"/>
      <c r="AT19" s="165"/>
      <c r="AU19" s="165"/>
      <c r="AV19" s="118"/>
      <c r="AW19" s="118"/>
      <c r="AX19" s="5"/>
      <c r="AY19" s="5"/>
      <c r="AZ19" s="5"/>
      <c r="BA19" s="5"/>
      <c r="BB19" s="5"/>
      <c r="BC19" s="5"/>
      <c r="BD19" s="5"/>
    </row>
    <row r="20" spans="2:56" ht="15" customHeight="1" x14ac:dyDescent="0.25">
      <c r="B20" s="39" t="s">
        <v>66</v>
      </c>
      <c r="C20" s="40" t="s">
        <v>77</v>
      </c>
      <c r="D20" s="41" t="s">
        <v>89</v>
      </c>
      <c r="E20" s="78" t="s">
        <v>80</v>
      </c>
      <c r="F20" s="51">
        <v>-0.7</v>
      </c>
      <c r="G20" s="51">
        <v>-1.62</v>
      </c>
      <c r="H20" s="51">
        <f t="shared" si="3"/>
        <v>-2.0700000000000003</v>
      </c>
      <c r="I20" s="51">
        <f t="shared" si="4"/>
        <v>-2.1700000000000004</v>
      </c>
      <c r="J20" s="95">
        <v>0.92</v>
      </c>
      <c r="K20" s="95">
        <f t="shared" si="5"/>
        <v>1.3700000000000003</v>
      </c>
      <c r="L20" s="96">
        <v>1.6</v>
      </c>
      <c r="M20" s="107" t="s">
        <v>66</v>
      </c>
      <c r="N20" s="58">
        <v>1020</v>
      </c>
      <c r="O20" s="59">
        <v>326</v>
      </c>
      <c r="P20" s="57">
        <v>282</v>
      </c>
      <c r="Q20" s="57">
        <v>-60</v>
      </c>
      <c r="R20" s="60">
        <v>10</v>
      </c>
      <c r="S20" s="89">
        <v>1100</v>
      </c>
      <c r="T20" s="61">
        <v>1500</v>
      </c>
      <c r="U20" s="59">
        <v>0</v>
      </c>
      <c r="V20" s="62">
        <v>0</v>
      </c>
      <c r="W20" s="50">
        <v>-0.5</v>
      </c>
      <c r="X20" s="51">
        <v>-2.0699999999999998</v>
      </c>
      <c r="Y20" s="52">
        <f t="shared" si="6"/>
        <v>1.5699999999999998</v>
      </c>
      <c r="Z20" s="53"/>
      <c r="AA20" s="54"/>
      <c r="AB20" s="108">
        <v>900</v>
      </c>
      <c r="AC20" s="109">
        <v>13</v>
      </c>
      <c r="AD20" s="172" t="s">
        <v>93</v>
      </c>
      <c r="AE20" s="173"/>
      <c r="AF20" s="173"/>
      <c r="AG20" s="174"/>
      <c r="AH20" s="73">
        <v>444.46</v>
      </c>
      <c r="AI20" s="68">
        <v>0.8</v>
      </c>
      <c r="AJ20" s="116"/>
      <c r="AK20" s="119"/>
      <c r="AL20" s="117"/>
      <c r="AO20" s="119"/>
      <c r="AP20" s="118"/>
      <c r="AQ20" s="118"/>
      <c r="AR20" s="165"/>
      <c r="AS20" s="165"/>
      <c r="AT20" s="165"/>
      <c r="AU20" s="165"/>
      <c r="AV20" s="118"/>
      <c r="AW20" s="118"/>
      <c r="AX20" s="5"/>
      <c r="AY20" s="5"/>
      <c r="AZ20" s="5"/>
      <c r="BA20" s="5"/>
      <c r="BB20" s="5"/>
      <c r="BC20" s="5"/>
      <c r="BD20" s="5"/>
    </row>
    <row r="21" spans="2:56" ht="15" customHeight="1" x14ac:dyDescent="0.25">
      <c r="B21" s="39" t="s">
        <v>67</v>
      </c>
      <c r="C21" s="40" t="s">
        <v>85</v>
      </c>
      <c r="D21" s="41" t="s">
        <v>89</v>
      </c>
      <c r="E21" s="78" t="s">
        <v>80</v>
      </c>
      <c r="F21" s="51">
        <v>-0.7</v>
      </c>
      <c r="G21" s="51">
        <v>-1.62</v>
      </c>
      <c r="H21" s="51">
        <f t="shared" si="3"/>
        <v>-2.0700000000000003</v>
      </c>
      <c r="I21" s="51">
        <f t="shared" si="4"/>
        <v>-2.1700000000000004</v>
      </c>
      <c r="J21" s="95">
        <v>0.92</v>
      </c>
      <c r="K21" s="95">
        <f t="shared" si="5"/>
        <v>1.3700000000000003</v>
      </c>
      <c r="L21" s="96">
        <v>1.6</v>
      </c>
      <c r="M21" s="99" t="s">
        <v>67</v>
      </c>
      <c r="N21" s="58">
        <v>450</v>
      </c>
      <c r="O21" s="59">
        <v>321</v>
      </c>
      <c r="P21" s="57">
        <v>194</v>
      </c>
      <c r="Q21" s="57">
        <v>-50</v>
      </c>
      <c r="R21" s="60">
        <v>50</v>
      </c>
      <c r="S21" s="89">
        <v>500</v>
      </c>
      <c r="T21" s="61">
        <v>600</v>
      </c>
      <c r="U21" s="59">
        <v>0</v>
      </c>
      <c r="V21" s="62">
        <v>0</v>
      </c>
      <c r="W21" s="50">
        <v>-0.5</v>
      </c>
      <c r="X21" s="51">
        <v>-2.0699999999999998</v>
      </c>
      <c r="Y21" s="52">
        <f t="shared" si="6"/>
        <v>1.5699999999999998</v>
      </c>
      <c r="Z21" s="102">
        <v>750</v>
      </c>
      <c r="AA21" s="103">
        <v>7</v>
      </c>
      <c r="AB21" s="55"/>
      <c r="AC21" s="56"/>
      <c r="AD21" s="172" t="s">
        <v>97</v>
      </c>
      <c r="AE21" s="173"/>
      <c r="AF21" s="173"/>
      <c r="AG21" s="174"/>
      <c r="AH21" s="73">
        <v>215.14</v>
      </c>
      <c r="AI21" s="68">
        <v>0.8</v>
      </c>
      <c r="AJ21" s="116"/>
      <c r="AK21" s="119"/>
      <c r="AL21" s="117"/>
      <c r="AO21" s="118"/>
      <c r="AP21" s="118"/>
      <c r="AQ21" s="118"/>
      <c r="AR21" s="165"/>
      <c r="AS21" s="165"/>
      <c r="AT21" s="165"/>
      <c r="AU21" s="165"/>
      <c r="AV21" s="118"/>
      <c r="AW21" s="118"/>
      <c r="AX21" s="5"/>
      <c r="AY21" s="5"/>
      <c r="AZ21" s="5"/>
      <c r="BA21" s="5"/>
      <c r="BB21" s="5"/>
      <c r="BC21" s="5"/>
      <c r="BD21" s="5"/>
    </row>
    <row r="22" spans="2:56" ht="15" customHeight="1" x14ac:dyDescent="0.25">
      <c r="B22" s="39" t="s">
        <v>68</v>
      </c>
      <c r="C22" s="40" t="s">
        <v>85</v>
      </c>
      <c r="D22" s="41" t="s">
        <v>89</v>
      </c>
      <c r="E22" s="78" t="s">
        <v>80</v>
      </c>
      <c r="F22" s="51">
        <v>-0.7</v>
      </c>
      <c r="G22" s="51">
        <v>-1.62</v>
      </c>
      <c r="H22" s="51">
        <f t="shared" si="3"/>
        <v>-2.0700000000000003</v>
      </c>
      <c r="I22" s="51">
        <f t="shared" si="4"/>
        <v>-2.1700000000000004</v>
      </c>
      <c r="J22" s="95">
        <v>0.92</v>
      </c>
      <c r="K22" s="95">
        <f t="shared" si="5"/>
        <v>1.3700000000000003</v>
      </c>
      <c r="L22" s="96">
        <v>1.6</v>
      </c>
      <c r="M22" s="99" t="s">
        <v>68</v>
      </c>
      <c r="N22" s="58">
        <v>1810</v>
      </c>
      <c r="O22" s="59">
        <v>375</v>
      </c>
      <c r="P22" s="57">
        <v>492</v>
      </c>
      <c r="Q22" s="57">
        <v>-100</v>
      </c>
      <c r="R22" s="60">
        <v>10</v>
      </c>
      <c r="S22" s="89">
        <v>1900</v>
      </c>
      <c r="T22" s="61">
        <v>700</v>
      </c>
      <c r="U22" s="59">
        <v>0</v>
      </c>
      <c r="V22" s="62">
        <v>0</v>
      </c>
      <c r="W22" s="50">
        <v>-0.5</v>
      </c>
      <c r="X22" s="51">
        <v>-2.0699999999999998</v>
      </c>
      <c r="Y22" s="52">
        <f t="shared" si="6"/>
        <v>1.5699999999999998</v>
      </c>
      <c r="Z22" s="102">
        <v>750</v>
      </c>
      <c r="AA22" s="103">
        <v>8</v>
      </c>
      <c r="AB22" s="55"/>
      <c r="AC22" s="56"/>
      <c r="AD22" s="172" t="s">
        <v>98</v>
      </c>
      <c r="AE22" s="173"/>
      <c r="AF22" s="173"/>
      <c r="AG22" s="174"/>
      <c r="AH22" s="73">
        <v>242.67</v>
      </c>
      <c r="AI22" s="68">
        <v>0.8</v>
      </c>
      <c r="AJ22" s="116"/>
      <c r="AK22" s="116"/>
      <c r="AL22" s="117"/>
      <c r="AO22" s="118"/>
      <c r="AP22" s="118"/>
      <c r="AQ22" s="118"/>
      <c r="AR22" s="165"/>
      <c r="AS22" s="165"/>
      <c r="AT22" s="165"/>
      <c r="AU22" s="165"/>
      <c r="AV22" s="118"/>
      <c r="AW22" s="118"/>
      <c r="AX22" s="5"/>
      <c r="AY22" s="5"/>
      <c r="AZ22" s="5"/>
      <c r="BA22" s="5"/>
      <c r="BB22" s="5"/>
      <c r="BC22" s="5"/>
      <c r="BD22" s="5"/>
    </row>
    <row r="23" spans="2:56" ht="15" customHeight="1" x14ac:dyDescent="0.25">
      <c r="B23" s="39" t="s">
        <v>69</v>
      </c>
      <c r="C23" s="40" t="s">
        <v>85</v>
      </c>
      <c r="D23" s="41" t="s">
        <v>89</v>
      </c>
      <c r="E23" s="78" t="s">
        <v>80</v>
      </c>
      <c r="F23" s="51">
        <v>-0.7</v>
      </c>
      <c r="G23" s="51">
        <v>-1.62</v>
      </c>
      <c r="H23" s="51">
        <f t="shared" si="3"/>
        <v>-2.0700000000000003</v>
      </c>
      <c r="I23" s="51">
        <f t="shared" si="4"/>
        <v>-2.1700000000000004</v>
      </c>
      <c r="J23" s="95">
        <v>0.92</v>
      </c>
      <c r="K23" s="95">
        <f t="shared" si="5"/>
        <v>1.3700000000000003</v>
      </c>
      <c r="L23" s="96">
        <v>1.6</v>
      </c>
      <c r="M23" s="99" t="s">
        <v>69</v>
      </c>
      <c r="N23" s="58">
        <v>480</v>
      </c>
      <c r="O23" s="59">
        <v>324</v>
      </c>
      <c r="P23" s="57">
        <v>199</v>
      </c>
      <c r="Q23" s="57">
        <v>-50</v>
      </c>
      <c r="R23" s="60">
        <v>50</v>
      </c>
      <c r="S23" s="89">
        <v>500</v>
      </c>
      <c r="T23" s="61">
        <v>700</v>
      </c>
      <c r="U23" s="59">
        <v>0</v>
      </c>
      <c r="V23" s="62">
        <v>0</v>
      </c>
      <c r="W23" s="50">
        <v>-0.5</v>
      </c>
      <c r="X23" s="51">
        <v>-2.0699999999999998</v>
      </c>
      <c r="Y23" s="52">
        <f t="shared" si="6"/>
        <v>1.5699999999999998</v>
      </c>
      <c r="Z23" s="102">
        <v>750</v>
      </c>
      <c r="AA23" s="103">
        <v>8</v>
      </c>
      <c r="AB23" s="55"/>
      <c r="AC23" s="56"/>
      <c r="AD23" s="172" t="s">
        <v>98</v>
      </c>
      <c r="AE23" s="173"/>
      <c r="AF23" s="173"/>
      <c r="AG23" s="174"/>
      <c r="AH23" s="73">
        <v>242.67</v>
      </c>
      <c r="AI23" s="68">
        <v>0.8</v>
      </c>
      <c r="AJ23" s="116"/>
      <c r="AK23" s="119"/>
      <c r="AL23" s="117"/>
      <c r="AO23" s="118"/>
      <c r="AP23" s="118"/>
      <c r="AQ23" s="118"/>
      <c r="AR23" s="165"/>
      <c r="AS23" s="165"/>
      <c r="AT23" s="165"/>
      <c r="AU23" s="165"/>
      <c r="AV23" s="118"/>
      <c r="AW23" s="118"/>
      <c r="AX23" s="5"/>
      <c r="AY23" s="5"/>
      <c r="AZ23" s="5"/>
      <c r="BA23" s="5"/>
      <c r="BB23" s="5"/>
      <c r="BC23" s="5"/>
      <c r="BD23" s="5"/>
    </row>
    <row r="24" spans="2:56" ht="15" customHeight="1" x14ac:dyDescent="0.25">
      <c r="B24" s="39" t="s">
        <v>70</v>
      </c>
      <c r="C24" s="40" t="s">
        <v>86</v>
      </c>
      <c r="D24" s="41" t="s">
        <v>89</v>
      </c>
      <c r="E24" s="78" t="s">
        <v>80</v>
      </c>
      <c r="F24" s="51">
        <v>-0.7</v>
      </c>
      <c r="G24" s="51">
        <v>-1.62</v>
      </c>
      <c r="H24" s="51">
        <f t="shared" si="3"/>
        <v>-2.0700000000000003</v>
      </c>
      <c r="I24" s="51">
        <f t="shared" si="4"/>
        <v>-2.1700000000000004</v>
      </c>
      <c r="J24" s="95">
        <v>0.92</v>
      </c>
      <c r="K24" s="95">
        <f t="shared" si="5"/>
        <v>1.3700000000000003</v>
      </c>
      <c r="L24" s="96">
        <v>1.6</v>
      </c>
      <c r="M24" s="99" t="s">
        <v>70</v>
      </c>
      <c r="N24" s="58">
        <v>1260</v>
      </c>
      <c r="O24" s="59">
        <v>265</v>
      </c>
      <c r="P24" s="57">
        <v>382</v>
      </c>
      <c r="Q24" s="57">
        <v>-100</v>
      </c>
      <c r="R24" s="60">
        <v>10</v>
      </c>
      <c r="S24" s="89">
        <v>1300</v>
      </c>
      <c r="T24" s="61">
        <v>400</v>
      </c>
      <c r="U24" s="59">
        <v>0</v>
      </c>
      <c r="V24" s="62">
        <v>0</v>
      </c>
      <c r="W24" s="50">
        <v>-0.5</v>
      </c>
      <c r="X24" s="51">
        <v>-2.0699999999999998</v>
      </c>
      <c r="Y24" s="52">
        <f t="shared" si="6"/>
        <v>1.5699999999999998</v>
      </c>
      <c r="Z24" s="102">
        <v>750</v>
      </c>
      <c r="AA24" s="103">
        <v>5</v>
      </c>
      <c r="AB24" s="55"/>
      <c r="AC24" s="56"/>
      <c r="AD24" s="172" t="s">
        <v>95</v>
      </c>
      <c r="AE24" s="173"/>
      <c r="AF24" s="173"/>
      <c r="AG24" s="174"/>
      <c r="AH24" s="73">
        <v>160.1</v>
      </c>
      <c r="AI24" s="68">
        <v>0.8</v>
      </c>
      <c r="AJ24" s="116"/>
      <c r="AK24" s="116"/>
      <c r="AL24" s="117"/>
      <c r="AO24" s="118"/>
      <c r="AP24" s="118"/>
      <c r="AQ24" s="118"/>
      <c r="AR24" s="165"/>
      <c r="AS24" s="165"/>
      <c r="AT24" s="165"/>
      <c r="AU24" s="165"/>
      <c r="AV24" s="118"/>
      <c r="AW24" s="118"/>
      <c r="AX24" s="5"/>
      <c r="AY24" s="5"/>
      <c r="AZ24" s="5"/>
      <c r="BA24" s="5"/>
      <c r="BB24" s="5"/>
      <c r="BC24" s="5"/>
      <c r="BD24" s="5"/>
    </row>
    <row r="25" spans="2:56" ht="15" customHeight="1" x14ac:dyDescent="0.25">
      <c r="B25" s="39" t="s">
        <v>71</v>
      </c>
      <c r="C25" s="40" t="s">
        <v>75</v>
      </c>
      <c r="D25" s="41" t="s">
        <v>89</v>
      </c>
      <c r="E25" s="78" t="s">
        <v>80</v>
      </c>
      <c r="F25" s="51">
        <v>-0.7</v>
      </c>
      <c r="G25" s="51">
        <v>-1.62</v>
      </c>
      <c r="H25" s="51">
        <f t="shared" si="3"/>
        <v>-2.0700000000000003</v>
      </c>
      <c r="I25" s="51">
        <f t="shared" si="4"/>
        <v>-2.1700000000000004</v>
      </c>
      <c r="J25" s="95">
        <v>0.92</v>
      </c>
      <c r="K25" s="95">
        <f t="shared" si="5"/>
        <v>1.3700000000000003</v>
      </c>
      <c r="L25" s="96">
        <v>1.6</v>
      </c>
      <c r="M25" s="99" t="s">
        <v>71</v>
      </c>
      <c r="N25" s="58">
        <v>480</v>
      </c>
      <c r="O25" s="59">
        <v>324</v>
      </c>
      <c r="P25" s="57">
        <v>199</v>
      </c>
      <c r="Q25" s="57">
        <v>-50</v>
      </c>
      <c r="R25" s="60">
        <v>50</v>
      </c>
      <c r="S25" s="89">
        <v>500</v>
      </c>
      <c r="T25" s="61">
        <v>1000</v>
      </c>
      <c r="U25" s="59">
        <v>0</v>
      </c>
      <c r="V25" s="62">
        <v>0</v>
      </c>
      <c r="W25" s="50">
        <v>-0.5</v>
      </c>
      <c r="X25" s="51">
        <v>-2.0699999999999998</v>
      </c>
      <c r="Y25" s="52">
        <f t="shared" si="6"/>
        <v>1.5699999999999998</v>
      </c>
      <c r="Z25" s="102">
        <v>750</v>
      </c>
      <c r="AA25" s="103">
        <v>10</v>
      </c>
      <c r="AB25" s="55"/>
      <c r="AC25" s="56"/>
      <c r="AD25" s="172" t="s">
        <v>99</v>
      </c>
      <c r="AE25" s="173"/>
      <c r="AF25" s="173"/>
      <c r="AG25" s="174"/>
      <c r="AH25" s="73">
        <v>297.70999999999998</v>
      </c>
      <c r="AI25" s="68">
        <v>0.8</v>
      </c>
      <c r="AJ25" s="116"/>
      <c r="AK25" s="119"/>
      <c r="AL25" s="117"/>
      <c r="AO25" s="119"/>
      <c r="AP25" s="118"/>
      <c r="AQ25" s="118"/>
      <c r="AR25" s="165"/>
      <c r="AS25" s="165"/>
      <c r="AT25" s="165"/>
      <c r="AU25" s="165"/>
      <c r="AV25" s="118"/>
      <c r="AW25" s="118"/>
      <c r="AX25" s="5"/>
      <c r="AY25" s="5"/>
      <c r="AZ25" s="5"/>
      <c r="BA25" s="5"/>
      <c r="BB25" s="5"/>
      <c r="BC25" s="5"/>
      <c r="BD25" s="5"/>
    </row>
    <row r="26" spans="2:56" ht="15" customHeight="1" x14ac:dyDescent="0.25">
      <c r="B26" s="39" t="s">
        <v>72</v>
      </c>
      <c r="C26" s="40" t="s">
        <v>79</v>
      </c>
      <c r="D26" s="41" t="s">
        <v>89</v>
      </c>
      <c r="E26" s="78" t="s">
        <v>80</v>
      </c>
      <c r="F26" s="51">
        <v>-0.7</v>
      </c>
      <c r="G26" s="51">
        <v>-1.62</v>
      </c>
      <c r="H26" s="51">
        <f t="shared" si="3"/>
        <v>-2.0700000000000003</v>
      </c>
      <c r="I26" s="51">
        <f t="shared" si="4"/>
        <v>-2.1700000000000004</v>
      </c>
      <c r="J26" s="95">
        <v>0.92</v>
      </c>
      <c r="K26" s="95">
        <f t="shared" si="5"/>
        <v>1.3700000000000003</v>
      </c>
      <c r="L26" s="96">
        <v>1.6</v>
      </c>
      <c r="M26" s="99" t="s">
        <v>72</v>
      </c>
      <c r="N26" s="58">
        <v>1190</v>
      </c>
      <c r="O26" s="59">
        <v>605</v>
      </c>
      <c r="P26" s="57">
        <v>382</v>
      </c>
      <c r="Q26" s="57">
        <v>-75</v>
      </c>
      <c r="R26" s="60">
        <v>120</v>
      </c>
      <c r="S26" s="89">
        <v>1200</v>
      </c>
      <c r="T26" s="61">
        <v>1000</v>
      </c>
      <c r="U26" s="59">
        <v>0</v>
      </c>
      <c r="V26" s="62">
        <v>0</v>
      </c>
      <c r="W26" s="50">
        <v>-0.5</v>
      </c>
      <c r="X26" s="51">
        <v>-2.0699999999999998</v>
      </c>
      <c r="Y26" s="52">
        <f t="shared" si="6"/>
        <v>1.5699999999999998</v>
      </c>
      <c r="Z26" s="102">
        <v>750</v>
      </c>
      <c r="AA26" s="103">
        <v>10</v>
      </c>
      <c r="AB26" s="55"/>
      <c r="AC26" s="56"/>
      <c r="AD26" s="172" t="s">
        <v>99</v>
      </c>
      <c r="AE26" s="173"/>
      <c r="AF26" s="173"/>
      <c r="AG26" s="174"/>
      <c r="AH26" s="73">
        <v>297.70999999999998</v>
      </c>
      <c r="AI26" s="68">
        <v>0.8</v>
      </c>
      <c r="AJ26" s="116"/>
      <c r="AK26" s="116"/>
      <c r="AL26" s="117"/>
      <c r="AO26" s="120"/>
      <c r="AP26" s="118"/>
      <c r="AQ26" s="118"/>
      <c r="AR26" s="165"/>
      <c r="AS26" s="165"/>
      <c r="AT26" s="165"/>
      <c r="AU26" s="165"/>
      <c r="AV26" s="118"/>
      <c r="AW26" s="118"/>
      <c r="AX26" s="5"/>
      <c r="AY26" s="5"/>
      <c r="AZ26" s="5"/>
      <c r="BA26" s="5"/>
      <c r="BB26" s="5"/>
      <c r="BC26" s="5"/>
      <c r="BD26" s="5"/>
    </row>
    <row r="27" spans="2:56" ht="15.75" customHeight="1" x14ac:dyDescent="0.25">
      <c r="B27" s="39" t="s">
        <v>73</v>
      </c>
      <c r="C27" s="42" t="s">
        <v>74</v>
      </c>
      <c r="D27" s="41" t="s">
        <v>89</v>
      </c>
      <c r="E27" s="42"/>
      <c r="F27" s="51"/>
      <c r="G27" s="51"/>
      <c r="H27" s="51"/>
      <c r="I27" s="51"/>
      <c r="J27" s="95"/>
      <c r="K27" s="95"/>
      <c r="L27" s="80"/>
      <c r="M27" s="99" t="s">
        <v>73</v>
      </c>
      <c r="N27" s="58">
        <v>1300</v>
      </c>
      <c r="O27" s="59">
        <v>416</v>
      </c>
      <c r="P27" s="57">
        <v>358</v>
      </c>
      <c r="Q27" s="57">
        <v>-75</v>
      </c>
      <c r="R27" s="60">
        <v>120</v>
      </c>
      <c r="S27" s="89">
        <v>1300</v>
      </c>
      <c r="T27" s="61">
        <v>100</v>
      </c>
      <c r="U27" s="59">
        <v>0</v>
      </c>
      <c r="V27" s="62">
        <v>0</v>
      </c>
      <c r="W27" s="50">
        <v>-0.5</v>
      </c>
      <c r="X27" s="51">
        <v>-1.33</v>
      </c>
      <c r="Y27" s="52">
        <f t="shared" ref="Y27:Y33" si="7">W27-X27</f>
        <v>0.83000000000000007</v>
      </c>
      <c r="Z27" s="102">
        <v>750</v>
      </c>
      <c r="AA27" s="103">
        <v>2</v>
      </c>
      <c r="AB27" s="55"/>
      <c r="AC27" s="56"/>
      <c r="AD27" s="162" t="s">
        <v>94</v>
      </c>
      <c r="AE27" s="163"/>
      <c r="AF27" s="163"/>
      <c r="AG27" s="164"/>
      <c r="AH27" s="73">
        <v>35.72</v>
      </c>
      <c r="AI27" s="68">
        <v>0</v>
      </c>
      <c r="AJ27" s="116"/>
      <c r="AK27" s="116"/>
      <c r="AL27" s="117"/>
      <c r="AO27" s="120"/>
      <c r="AP27" s="118"/>
      <c r="AQ27" s="118"/>
      <c r="AR27" s="165"/>
      <c r="AS27" s="165"/>
      <c r="AT27" s="165"/>
      <c r="AU27" s="165"/>
      <c r="AV27" s="118"/>
      <c r="AW27" s="118"/>
      <c r="AX27" s="5"/>
      <c r="AY27" s="5"/>
      <c r="AZ27" s="5"/>
      <c r="BA27" s="5"/>
      <c r="BB27" s="5"/>
      <c r="BC27" s="5"/>
      <c r="BD27" s="5"/>
    </row>
    <row r="28" spans="2:56" ht="15.75" customHeight="1" x14ac:dyDescent="0.25">
      <c r="B28" s="39" t="s">
        <v>36</v>
      </c>
      <c r="C28" s="42" t="s">
        <v>75</v>
      </c>
      <c r="D28" s="41" t="s">
        <v>89</v>
      </c>
      <c r="E28" s="78" t="s">
        <v>80</v>
      </c>
      <c r="F28" s="51">
        <v>-0.7</v>
      </c>
      <c r="G28" s="51">
        <v>-1.62</v>
      </c>
      <c r="H28" s="51">
        <f t="shared" si="3"/>
        <v>-2.0700000000000003</v>
      </c>
      <c r="I28" s="51">
        <f t="shared" si="4"/>
        <v>-2.1700000000000004</v>
      </c>
      <c r="J28" s="95">
        <v>0.92</v>
      </c>
      <c r="K28" s="95">
        <f t="shared" si="5"/>
        <v>1.3700000000000003</v>
      </c>
      <c r="L28" s="96">
        <v>1.6</v>
      </c>
      <c r="M28" s="99" t="s">
        <v>36</v>
      </c>
      <c r="N28" s="58">
        <v>1500</v>
      </c>
      <c r="O28" s="59">
        <v>456</v>
      </c>
      <c r="P28" s="57">
        <v>398</v>
      </c>
      <c r="Q28" s="57">
        <v>-75</v>
      </c>
      <c r="R28" s="60">
        <v>120</v>
      </c>
      <c r="S28" s="89">
        <v>1500</v>
      </c>
      <c r="T28" s="61">
        <v>900</v>
      </c>
      <c r="U28" s="59">
        <v>0</v>
      </c>
      <c r="V28" s="62">
        <v>0</v>
      </c>
      <c r="W28" s="50">
        <v>-0.5</v>
      </c>
      <c r="X28" s="51">
        <v>-2.0699999999999998</v>
      </c>
      <c r="Y28" s="52">
        <f t="shared" si="7"/>
        <v>1.5699999999999998</v>
      </c>
      <c r="Z28" s="102">
        <v>750</v>
      </c>
      <c r="AA28" s="103">
        <v>10</v>
      </c>
      <c r="AB28" s="55"/>
      <c r="AC28" s="56"/>
      <c r="AD28" s="172" t="s">
        <v>99</v>
      </c>
      <c r="AE28" s="173"/>
      <c r="AF28" s="173"/>
      <c r="AG28" s="174"/>
      <c r="AH28" s="73">
        <v>297.70999999999998</v>
      </c>
      <c r="AI28" s="68">
        <v>0.8</v>
      </c>
      <c r="AJ28" s="116"/>
      <c r="AK28" s="116"/>
      <c r="AL28" s="117"/>
      <c r="AO28" s="120"/>
      <c r="AP28" s="118"/>
      <c r="AQ28" s="118"/>
      <c r="AR28" s="165"/>
      <c r="AS28" s="165"/>
      <c r="AT28" s="165"/>
      <c r="AU28" s="165"/>
      <c r="AV28" s="118"/>
      <c r="AW28" s="118"/>
      <c r="AX28" s="5"/>
      <c r="AY28" s="5"/>
      <c r="AZ28" s="5"/>
      <c r="BA28" s="5"/>
      <c r="BB28" s="5"/>
      <c r="BC28" s="5"/>
      <c r="BD28" s="5"/>
    </row>
    <row r="29" spans="2:56" ht="15.75" customHeight="1" x14ac:dyDescent="0.25">
      <c r="B29" s="39" t="s">
        <v>37</v>
      </c>
      <c r="C29" s="42" t="s">
        <v>74</v>
      </c>
      <c r="D29" s="41" t="s">
        <v>89</v>
      </c>
      <c r="E29" s="42"/>
      <c r="F29" s="51"/>
      <c r="G29" s="51"/>
      <c r="H29" s="51"/>
      <c r="I29" s="51"/>
      <c r="J29" s="95"/>
      <c r="K29" s="95"/>
      <c r="L29" s="80"/>
      <c r="M29" s="99" t="s">
        <v>37</v>
      </c>
      <c r="N29" s="58">
        <v>1330</v>
      </c>
      <c r="O29" s="59">
        <v>422</v>
      </c>
      <c r="P29" s="57">
        <v>364</v>
      </c>
      <c r="Q29" s="57">
        <v>-75</v>
      </c>
      <c r="R29" s="60">
        <v>120</v>
      </c>
      <c r="S29" s="89">
        <v>1400</v>
      </c>
      <c r="T29" s="61">
        <v>100</v>
      </c>
      <c r="U29" s="59">
        <v>0</v>
      </c>
      <c r="V29" s="62">
        <v>0</v>
      </c>
      <c r="W29" s="50">
        <v>-0.5</v>
      </c>
      <c r="X29" s="51">
        <v>-1.33</v>
      </c>
      <c r="Y29" s="52">
        <f t="shared" si="7"/>
        <v>0.83000000000000007</v>
      </c>
      <c r="Z29" s="102">
        <v>750</v>
      </c>
      <c r="AA29" s="103">
        <v>2</v>
      </c>
      <c r="AB29" s="55"/>
      <c r="AC29" s="56"/>
      <c r="AD29" s="162" t="s">
        <v>94</v>
      </c>
      <c r="AE29" s="163"/>
      <c r="AF29" s="163"/>
      <c r="AG29" s="164"/>
      <c r="AH29" s="73">
        <v>35.72</v>
      </c>
      <c r="AI29" s="68">
        <v>0</v>
      </c>
      <c r="AJ29" s="116"/>
      <c r="AK29" s="119"/>
      <c r="AL29" s="117"/>
      <c r="AO29" s="120"/>
      <c r="AP29" s="118"/>
      <c r="AQ29" s="118"/>
      <c r="AR29" s="165"/>
      <c r="AS29" s="165"/>
      <c r="AT29" s="165"/>
      <c r="AU29" s="165"/>
      <c r="AV29" s="118"/>
      <c r="AW29" s="118"/>
      <c r="AX29" s="5"/>
      <c r="AY29" s="5"/>
      <c r="AZ29" s="5"/>
      <c r="BA29" s="5"/>
      <c r="BB29" s="5"/>
      <c r="BC29" s="5"/>
      <c r="BD29" s="5"/>
    </row>
    <row r="30" spans="2:56" ht="15.75" customHeight="1" x14ac:dyDescent="0.25">
      <c r="B30" s="39" t="s">
        <v>38</v>
      </c>
      <c r="C30" s="42" t="s">
        <v>75</v>
      </c>
      <c r="D30" s="41" t="s">
        <v>89</v>
      </c>
      <c r="E30" s="78" t="s">
        <v>80</v>
      </c>
      <c r="F30" s="51">
        <v>-0.7</v>
      </c>
      <c r="G30" s="51">
        <v>-1.62</v>
      </c>
      <c r="H30" s="51">
        <f t="shared" si="3"/>
        <v>-2.0700000000000003</v>
      </c>
      <c r="I30" s="51">
        <f t="shared" si="4"/>
        <v>-2.1700000000000004</v>
      </c>
      <c r="J30" s="95">
        <v>0.92</v>
      </c>
      <c r="K30" s="95">
        <f t="shared" si="5"/>
        <v>1.3700000000000003</v>
      </c>
      <c r="L30" s="96">
        <v>1.6</v>
      </c>
      <c r="M30" s="99" t="s">
        <v>38</v>
      </c>
      <c r="N30" s="58">
        <v>750</v>
      </c>
      <c r="O30" s="59">
        <v>306</v>
      </c>
      <c r="P30" s="57">
        <v>248</v>
      </c>
      <c r="Q30" s="57">
        <v>-75</v>
      </c>
      <c r="R30" s="60">
        <v>120</v>
      </c>
      <c r="S30" s="89">
        <v>800</v>
      </c>
      <c r="T30" s="61">
        <v>900</v>
      </c>
      <c r="U30" s="59">
        <v>0</v>
      </c>
      <c r="V30" s="62">
        <v>0</v>
      </c>
      <c r="W30" s="50">
        <v>-0.5</v>
      </c>
      <c r="X30" s="51">
        <v>-2.0699999999999998</v>
      </c>
      <c r="Y30" s="52">
        <f t="shared" si="7"/>
        <v>1.5699999999999998</v>
      </c>
      <c r="Z30" s="102">
        <v>750</v>
      </c>
      <c r="AA30" s="103">
        <v>10</v>
      </c>
      <c r="AB30" s="55"/>
      <c r="AC30" s="56"/>
      <c r="AD30" s="172" t="s">
        <v>99</v>
      </c>
      <c r="AE30" s="173"/>
      <c r="AF30" s="173"/>
      <c r="AG30" s="174"/>
      <c r="AH30" s="73">
        <v>297.70999999999998</v>
      </c>
      <c r="AI30" s="68">
        <v>0.8</v>
      </c>
      <c r="AJ30" s="116"/>
      <c r="AK30" s="119"/>
      <c r="AL30" s="117"/>
      <c r="AO30" s="120"/>
      <c r="AP30" s="118"/>
      <c r="AQ30" s="118"/>
      <c r="AR30" s="165"/>
      <c r="AS30" s="165"/>
      <c r="AT30" s="165"/>
      <c r="AU30" s="165"/>
      <c r="AV30" s="118"/>
      <c r="AW30" s="118"/>
      <c r="AX30" s="5"/>
      <c r="AY30" s="5"/>
      <c r="AZ30" s="5"/>
      <c r="BA30" s="5"/>
      <c r="BB30" s="5"/>
      <c r="BC30" s="5"/>
      <c r="BD30" s="5"/>
    </row>
    <row r="31" spans="2:56" ht="15.75" customHeight="1" x14ac:dyDescent="0.25">
      <c r="B31" s="39" t="s">
        <v>0</v>
      </c>
      <c r="C31" s="42" t="s">
        <v>74</v>
      </c>
      <c r="D31" s="41" t="s">
        <v>89</v>
      </c>
      <c r="E31" s="42"/>
      <c r="F31" s="51"/>
      <c r="G31" s="51"/>
      <c r="H31" s="51"/>
      <c r="I31" s="51"/>
      <c r="J31" s="95"/>
      <c r="K31" s="95"/>
      <c r="L31" s="80"/>
      <c r="M31" s="99" t="s">
        <v>0</v>
      </c>
      <c r="N31" s="58">
        <v>1500</v>
      </c>
      <c r="O31" s="59">
        <v>456</v>
      </c>
      <c r="P31" s="57">
        <v>398</v>
      </c>
      <c r="Q31" s="57">
        <v>-75</v>
      </c>
      <c r="R31" s="60">
        <v>120</v>
      </c>
      <c r="S31" s="89">
        <v>1500</v>
      </c>
      <c r="T31" s="61">
        <v>100</v>
      </c>
      <c r="U31" s="59">
        <v>0</v>
      </c>
      <c r="V31" s="62">
        <v>0</v>
      </c>
      <c r="W31" s="50">
        <v>-0.5</v>
      </c>
      <c r="X31" s="51">
        <v>-1.33</v>
      </c>
      <c r="Y31" s="52">
        <f t="shared" si="7"/>
        <v>0.83000000000000007</v>
      </c>
      <c r="Z31" s="102">
        <v>750</v>
      </c>
      <c r="AA31" s="103">
        <v>2</v>
      </c>
      <c r="AB31" s="55"/>
      <c r="AC31" s="56"/>
      <c r="AD31" s="162" t="s">
        <v>94</v>
      </c>
      <c r="AE31" s="163"/>
      <c r="AF31" s="163"/>
      <c r="AG31" s="164"/>
      <c r="AH31" s="73">
        <v>35.72</v>
      </c>
      <c r="AI31" s="68">
        <v>0</v>
      </c>
      <c r="AJ31" s="116"/>
      <c r="AK31" s="116"/>
      <c r="AL31" s="117"/>
      <c r="AO31" s="120"/>
      <c r="AP31" s="118"/>
      <c r="AQ31" s="118"/>
      <c r="AR31" s="165"/>
      <c r="AS31" s="165"/>
      <c r="AT31" s="165"/>
      <c r="AU31" s="165"/>
      <c r="AV31" s="118"/>
      <c r="AW31" s="118"/>
      <c r="AX31" s="5"/>
      <c r="AY31" s="5"/>
      <c r="AZ31" s="5"/>
      <c r="BA31" s="5"/>
      <c r="BB31" s="5"/>
      <c r="BC31" s="5"/>
      <c r="BD31" s="5"/>
    </row>
    <row r="32" spans="2:56" ht="15.75" customHeight="1" x14ac:dyDescent="0.25">
      <c r="B32" s="39" t="s">
        <v>39</v>
      </c>
      <c r="C32" s="42" t="s">
        <v>75</v>
      </c>
      <c r="D32" s="41" t="s">
        <v>89</v>
      </c>
      <c r="E32" s="78" t="s">
        <v>80</v>
      </c>
      <c r="F32" s="51">
        <v>-0.7</v>
      </c>
      <c r="G32" s="51">
        <v>-1.62</v>
      </c>
      <c r="H32" s="51">
        <f t="shared" si="3"/>
        <v>-2.0700000000000003</v>
      </c>
      <c r="I32" s="51">
        <f t="shared" si="4"/>
        <v>-2.1700000000000004</v>
      </c>
      <c r="J32" s="95">
        <v>0.92</v>
      </c>
      <c r="K32" s="95">
        <f t="shared" si="5"/>
        <v>1.3700000000000003</v>
      </c>
      <c r="L32" s="96">
        <v>1.6</v>
      </c>
      <c r="M32" s="99" t="s">
        <v>39</v>
      </c>
      <c r="N32" s="58">
        <v>880</v>
      </c>
      <c r="O32" s="59">
        <v>332</v>
      </c>
      <c r="P32" s="57">
        <v>274</v>
      </c>
      <c r="Q32" s="57">
        <v>-75</v>
      </c>
      <c r="R32" s="60">
        <v>120</v>
      </c>
      <c r="S32" s="89">
        <v>900</v>
      </c>
      <c r="T32" s="61">
        <v>900</v>
      </c>
      <c r="U32" s="59">
        <v>0</v>
      </c>
      <c r="V32" s="62">
        <v>0</v>
      </c>
      <c r="W32" s="50">
        <v>-0.5</v>
      </c>
      <c r="X32" s="51">
        <v>-2.0699999999999998</v>
      </c>
      <c r="Y32" s="52">
        <f t="shared" si="7"/>
        <v>1.5699999999999998</v>
      </c>
      <c r="Z32" s="102">
        <v>750</v>
      </c>
      <c r="AA32" s="103">
        <v>10</v>
      </c>
      <c r="AB32" s="55"/>
      <c r="AC32" s="56"/>
      <c r="AD32" s="172" t="s">
        <v>99</v>
      </c>
      <c r="AE32" s="173"/>
      <c r="AF32" s="173"/>
      <c r="AG32" s="174"/>
      <c r="AH32" s="73">
        <v>297.70999999999998</v>
      </c>
      <c r="AI32" s="68">
        <v>0.8</v>
      </c>
      <c r="AJ32" s="116"/>
      <c r="AK32" s="119"/>
      <c r="AL32" s="117"/>
      <c r="AO32" s="120"/>
      <c r="AP32" s="118"/>
      <c r="AQ32" s="118"/>
      <c r="AR32" s="165"/>
      <c r="AS32" s="165"/>
      <c r="AT32" s="165"/>
      <c r="AU32" s="165"/>
      <c r="AV32" s="118"/>
      <c r="AW32" s="118"/>
      <c r="AX32" s="5"/>
      <c r="AY32" s="5"/>
      <c r="AZ32" s="5"/>
      <c r="BA32" s="5"/>
      <c r="BB32" s="5"/>
      <c r="BC32" s="5"/>
      <c r="BD32" s="5"/>
    </row>
    <row r="33" spans="2:56" ht="15.75" customHeight="1" x14ac:dyDescent="0.25">
      <c r="B33" s="39" t="s">
        <v>40</v>
      </c>
      <c r="C33" s="42" t="s">
        <v>78</v>
      </c>
      <c r="D33" s="41" t="s">
        <v>89</v>
      </c>
      <c r="E33" s="78" t="s">
        <v>80</v>
      </c>
      <c r="F33" s="51">
        <v>-0.7</v>
      </c>
      <c r="G33" s="51">
        <v>-1.62</v>
      </c>
      <c r="H33" s="51">
        <f t="shared" si="3"/>
        <v>-2.0700000000000003</v>
      </c>
      <c r="I33" s="51">
        <f t="shared" si="4"/>
        <v>-2.1700000000000004</v>
      </c>
      <c r="J33" s="95">
        <v>0.92</v>
      </c>
      <c r="K33" s="95">
        <f t="shared" si="5"/>
        <v>1.3700000000000003</v>
      </c>
      <c r="L33" s="96">
        <v>1.6</v>
      </c>
      <c r="M33" s="99" t="s">
        <v>40</v>
      </c>
      <c r="N33" s="58">
        <v>1050</v>
      </c>
      <c r="O33" s="59">
        <v>366</v>
      </c>
      <c r="P33" s="57">
        <v>308</v>
      </c>
      <c r="Q33" s="57">
        <v>-75</v>
      </c>
      <c r="R33" s="60">
        <v>120</v>
      </c>
      <c r="S33" s="89">
        <v>1100</v>
      </c>
      <c r="T33" s="61">
        <v>300</v>
      </c>
      <c r="U33" s="59">
        <v>0</v>
      </c>
      <c r="V33" s="62">
        <v>0</v>
      </c>
      <c r="W33" s="50">
        <v>-0.5</v>
      </c>
      <c r="X33" s="51">
        <v>-2.0699999999999998</v>
      </c>
      <c r="Y33" s="52">
        <f t="shared" si="7"/>
        <v>1.5699999999999998</v>
      </c>
      <c r="Z33" s="102">
        <v>750</v>
      </c>
      <c r="AA33" s="103">
        <v>5</v>
      </c>
      <c r="AB33" s="55"/>
      <c r="AC33" s="56"/>
      <c r="AD33" s="172" t="s">
        <v>95</v>
      </c>
      <c r="AE33" s="173"/>
      <c r="AF33" s="173"/>
      <c r="AG33" s="174"/>
      <c r="AH33" s="73">
        <v>160.1</v>
      </c>
      <c r="AI33" s="68">
        <v>0.8</v>
      </c>
      <c r="AJ33" s="116"/>
      <c r="AK33" s="116"/>
      <c r="AL33" s="117"/>
      <c r="AO33" s="120"/>
      <c r="AP33" s="118"/>
      <c r="AQ33" s="118"/>
      <c r="AR33" s="165"/>
      <c r="AS33" s="165"/>
      <c r="AT33" s="165"/>
      <c r="AU33" s="165"/>
      <c r="AV33" s="118"/>
      <c r="AW33" s="118"/>
      <c r="AX33" s="5"/>
      <c r="AY33" s="5"/>
      <c r="AZ33" s="5"/>
      <c r="BA33" s="5"/>
      <c r="BB33" s="5"/>
      <c r="BC33" s="5"/>
      <c r="BD33" s="5"/>
    </row>
    <row r="34" spans="2:56" ht="15.75" customHeight="1" x14ac:dyDescent="0.25">
      <c r="B34" s="39" t="s">
        <v>41</v>
      </c>
      <c r="C34" s="42"/>
      <c r="D34" s="41"/>
      <c r="E34" s="42"/>
      <c r="F34" s="43"/>
      <c r="G34" s="43"/>
      <c r="H34" s="43"/>
      <c r="I34" s="43"/>
      <c r="J34" s="44"/>
      <c r="K34" s="44"/>
      <c r="L34" s="52"/>
      <c r="M34" s="99" t="s">
        <v>41</v>
      </c>
      <c r="N34" s="58">
        <v>370</v>
      </c>
      <c r="O34" s="59">
        <v>227</v>
      </c>
      <c r="P34" s="57">
        <v>146</v>
      </c>
      <c r="Q34" s="57">
        <v>-25</v>
      </c>
      <c r="R34" s="60">
        <v>50</v>
      </c>
      <c r="S34" s="89">
        <v>400</v>
      </c>
      <c r="T34" s="61">
        <v>100</v>
      </c>
      <c r="U34" s="59">
        <v>0</v>
      </c>
      <c r="V34" s="62">
        <v>0</v>
      </c>
      <c r="W34" s="50">
        <v>-0.5</v>
      </c>
      <c r="X34" s="51">
        <v>-0.7</v>
      </c>
      <c r="Y34" s="52">
        <f t="shared" ref="Y34:Y36" si="8">W34-X34</f>
        <v>0.19999999999999996</v>
      </c>
      <c r="Z34" s="102">
        <v>750</v>
      </c>
      <c r="AA34" s="103">
        <v>2</v>
      </c>
      <c r="AB34" s="55"/>
      <c r="AC34" s="56"/>
      <c r="AD34" s="162" t="s">
        <v>94</v>
      </c>
      <c r="AE34" s="163"/>
      <c r="AF34" s="163"/>
      <c r="AG34" s="164"/>
      <c r="AH34" s="73">
        <v>35.72</v>
      </c>
      <c r="AI34" s="68">
        <v>0</v>
      </c>
      <c r="AJ34" s="116"/>
      <c r="AK34" s="119"/>
      <c r="AL34" s="117"/>
      <c r="AO34" s="120"/>
      <c r="AP34" s="118"/>
      <c r="AQ34" s="118"/>
      <c r="AR34" s="165"/>
      <c r="AS34" s="165"/>
      <c r="AT34" s="165"/>
      <c r="AU34" s="165"/>
      <c r="AV34" s="118"/>
      <c r="AW34" s="118"/>
      <c r="AX34" s="5"/>
      <c r="AY34" s="5"/>
      <c r="AZ34" s="5"/>
      <c r="BA34" s="5"/>
      <c r="BB34" s="5"/>
      <c r="BC34" s="5"/>
      <c r="BD34" s="5"/>
    </row>
    <row r="35" spans="2:56" ht="15.75" customHeight="1" x14ac:dyDescent="0.25">
      <c r="B35" s="39" t="s">
        <v>42</v>
      </c>
      <c r="C35" s="42"/>
      <c r="D35" s="41"/>
      <c r="E35" s="42"/>
      <c r="F35" s="43"/>
      <c r="G35" s="43"/>
      <c r="H35" s="43"/>
      <c r="I35" s="43"/>
      <c r="J35" s="44"/>
      <c r="K35" s="44"/>
      <c r="L35" s="52"/>
      <c r="M35" s="99" t="s">
        <v>42</v>
      </c>
      <c r="N35" s="58">
        <v>370</v>
      </c>
      <c r="O35" s="59">
        <v>227</v>
      </c>
      <c r="P35" s="57">
        <v>146</v>
      </c>
      <c r="Q35" s="57">
        <v>-25</v>
      </c>
      <c r="R35" s="60">
        <v>50</v>
      </c>
      <c r="S35" s="89">
        <v>400</v>
      </c>
      <c r="T35" s="61">
        <v>100</v>
      </c>
      <c r="U35" s="59">
        <v>0</v>
      </c>
      <c r="V35" s="62">
        <v>0</v>
      </c>
      <c r="W35" s="50">
        <v>-0.5</v>
      </c>
      <c r="X35" s="51">
        <v>-0.7</v>
      </c>
      <c r="Y35" s="52">
        <f t="shared" si="8"/>
        <v>0.19999999999999996</v>
      </c>
      <c r="Z35" s="102">
        <v>750</v>
      </c>
      <c r="AA35" s="103">
        <v>2</v>
      </c>
      <c r="AB35" s="55"/>
      <c r="AC35" s="56"/>
      <c r="AD35" s="162" t="s">
        <v>94</v>
      </c>
      <c r="AE35" s="163"/>
      <c r="AF35" s="163"/>
      <c r="AG35" s="164"/>
      <c r="AH35" s="73">
        <v>35.72</v>
      </c>
      <c r="AI35" s="68">
        <v>0</v>
      </c>
      <c r="AJ35" s="116"/>
      <c r="AK35" s="119"/>
      <c r="AL35" s="117"/>
      <c r="AO35" s="120"/>
      <c r="AP35" s="118"/>
      <c r="AQ35" s="118"/>
      <c r="AR35" s="165"/>
      <c r="AS35" s="165"/>
      <c r="AT35" s="165"/>
      <c r="AU35" s="165"/>
      <c r="AV35" s="118"/>
      <c r="AW35" s="118"/>
      <c r="AX35" s="5"/>
      <c r="AY35" s="5"/>
      <c r="AZ35" s="5"/>
      <c r="BA35" s="5"/>
      <c r="BB35" s="5"/>
      <c r="BC35" s="5"/>
      <c r="BD35" s="5"/>
    </row>
    <row r="36" spans="2:56" ht="15.75" customHeight="1" thickBot="1" x14ac:dyDescent="0.3">
      <c r="B36" s="39" t="s">
        <v>1</v>
      </c>
      <c r="C36" s="42"/>
      <c r="D36" s="41"/>
      <c r="E36" s="42"/>
      <c r="F36" s="43"/>
      <c r="G36" s="43"/>
      <c r="H36" s="43"/>
      <c r="I36" s="43"/>
      <c r="J36" s="44"/>
      <c r="K36" s="44"/>
      <c r="L36" s="52"/>
      <c r="M36" s="104" t="s">
        <v>1</v>
      </c>
      <c r="N36" s="81">
        <v>500</v>
      </c>
      <c r="O36" s="82">
        <v>164</v>
      </c>
      <c r="P36" s="97">
        <v>213</v>
      </c>
      <c r="Q36" s="97">
        <v>-60</v>
      </c>
      <c r="R36" s="98">
        <v>10</v>
      </c>
      <c r="S36" s="90">
        <v>500</v>
      </c>
      <c r="T36" s="24">
        <v>100</v>
      </c>
      <c r="U36" s="82">
        <v>0</v>
      </c>
      <c r="V36" s="25">
        <v>0</v>
      </c>
      <c r="W36" s="50">
        <v>-0.5</v>
      </c>
      <c r="X36" s="69">
        <v>-0.7</v>
      </c>
      <c r="Y36" s="70">
        <f t="shared" si="8"/>
        <v>0.19999999999999996</v>
      </c>
      <c r="Z36" s="105">
        <v>750</v>
      </c>
      <c r="AA36" s="106">
        <v>2</v>
      </c>
      <c r="AB36" s="93"/>
      <c r="AC36" s="94"/>
      <c r="AD36" s="166" t="s">
        <v>94</v>
      </c>
      <c r="AE36" s="167"/>
      <c r="AF36" s="167"/>
      <c r="AG36" s="168"/>
      <c r="AH36" s="83">
        <v>35.72</v>
      </c>
      <c r="AI36" s="76">
        <v>0</v>
      </c>
      <c r="AJ36" s="116"/>
      <c r="AK36" s="116"/>
      <c r="AL36" s="117"/>
      <c r="AO36" s="120"/>
      <c r="AP36" s="118"/>
      <c r="AQ36" s="118"/>
      <c r="AR36" s="165"/>
      <c r="AS36" s="165"/>
      <c r="AT36" s="165"/>
      <c r="AU36" s="165"/>
      <c r="AV36" s="118"/>
      <c r="AW36" s="118"/>
      <c r="AX36" s="5"/>
      <c r="AY36" s="5"/>
      <c r="AZ36" s="5"/>
      <c r="BA36" s="5"/>
      <c r="BB36" s="5"/>
      <c r="BC36" s="5"/>
      <c r="BD36" s="5"/>
    </row>
    <row r="37" spans="2:56" ht="15.75" customHeight="1" thickBot="1" x14ac:dyDescent="0.3">
      <c r="B37" s="158" t="s">
        <v>43</v>
      </c>
      <c r="C37" s="159"/>
      <c r="D37" s="160" t="s">
        <v>91</v>
      </c>
      <c r="E37" s="160"/>
      <c r="F37" s="160"/>
      <c r="G37" s="160"/>
      <c r="H37" s="160"/>
      <c r="I37" s="160"/>
      <c r="J37" s="160"/>
      <c r="K37" s="160"/>
      <c r="L37" s="161"/>
      <c r="M37" s="63">
        <f>COUNTIF($Z$8:$AA$36,Z6)</f>
        <v>24</v>
      </c>
      <c r="N37" s="143" t="s">
        <v>83</v>
      </c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64">
        <f>COUNTIF($Z$8:$AA$36,Z6)</f>
        <v>24</v>
      </c>
      <c r="AA37" s="65">
        <f>SUM(AA8:AA36)</f>
        <v>136</v>
      </c>
      <c r="AB37" s="169"/>
      <c r="AC37" s="170"/>
      <c r="AD37" s="170"/>
      <c r="AE37" s="170"/>
      <c r="AF37" s="170"/>
      <c r="AG37" s="171"/>
      <c r="AH37" s="110"/>
      <c r="AI37" s="111"/>
      <c r="AJ37" s="4"/>
      <c r="AK37" s="4"/>
      <c r="AL37" s="4"/>
      <c r="AM37" s="4"/>
      <c r="AN37" s="4"/>
      <c r="AO37" s="4"/>
      <c r="AP37" s="117"/>
      <c r="AQ37" s="122"/>
      <c r="AR37" s="4"/>
      <c r="AS37" s="116"/>
      <c r="AT37" s="5"/>
      <c r="AU37" s="123"/>
      <c r="AV37" s="5"/>
      <c r="AW37" s="5"/>
      <c r="AX37" s="5"/>
      <c r="AY37" s="5"/>
      <c r="AZ37" s="5"/>
      <c r="BA37" s="5"/>
      <c r="BB37" s="5"/>
      <c r="BC37" s="5"/>
      <c r="BD37" s="5"/>
    </row>
    <row r="38" spans="2:56" ht="15.75" customHeight="1" thickBot="1" x14ac:dyDescent="0.3">
      <c r="B38" s="139" t="s">
        <v>44</v>
      </c>
      <c r="C38" s="140"/>
      <c r="D38" s="141" t="s">
        <v>2</v>
      </c>
      <c r="E38" s="141"/>
      <c r="F38" s="141"/>
      <c r="G38" s="141"/>
      <c r="H38" s="141"/>
      <c r="I38" s="141"/>
      <c r="J38" s="141"/>
      <c r="K38" s="141"/>
      <c r="L38" s="142"/>
      <c r="M38" s="63">
        <f>COUNTIF($AB$8:$AC$36,AB6)</f>
        <v>5</v>
      </c>
      <c r="N38" s="143" t="s">
        <v>52</v>
      </c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5"/>
      <c r="AB38" s="64">
        <f>COUNTIF($AB$8:$AC$36,AB6)</f>
        <v>5</v>
      </c>
      <c r="AC38" s="65">
        <f>SUM(AC8:AC36)</f>
        <v>65</v>
      </c>
      <c r="AD38" s="155"/>
      <c r="AE38" s="156"/>
      <c r="AF38" s="156"/>
      <c r="AG38" s="157"/>
      <c r="AH38" s="112"/>
      <c r="AI38" s="113"/>
      <c r="AJ38" s="4"/>
      <c r="AK38" s="4"/>
      <c r="AL38" s="4"/>
      <c r="AM38" s="4"/>
      <c r="AN38" s="4"/>
      <c r="AO38" s="4"/>
      <c r="AP38" s="117"/>
      <c r="AQ38" s="122"/>
      <c r="AR38" s="4"/>
      <c r="AS38" s="116"/>
      <c r="AT38" s="5"/>
      <c r="AU38" s="123"/>
      <c r="AV38" s="5"/>
      <c r="AW38" s="5"/>
      <c r="AX38" s="5"/>
      <c r="AY38" s="5"/>
      <c r="AZ38" s="5"/>
      <c r="BA38" s="5"/>
      <c r="BB38" s="5"/>
      <c r="BC38" s="5"/>
      <c r="BD38" s="5"/>
    </row>
    <row r="39" spans="2:56" ht="15.75" customHeight="1" x14ac:dyDescent="0.25">
      <c r="B39" s="146" t="s">
        <v>45</v>
      </c>
      <c r="C39" s="147"/>
      <c r="D39" s="147"/>
      <c r="E39" s="147"/>
      <c r="F39" s="147"/>
      <c r="G39" s="147"/>
      <c r="H39" s="147"/>
      <c r="I39" s="147"/>
      <c r="J39" s="147"/>
      <c r="K39" s="147"/>
      <c r="L39" s="148"/>
      <c r="M39" s="149" t="s">
        <v>92</v>
      </c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1"/>
      <c r="AH39" s="136" t="s">
        <v>46</v>
      </c>
      <c r="AI39" s="136" t="s">
        <v>47</v>
      </c>
      <c r="AJ39" s="4"/>
      <c r="AK39" s="4"/>
      <c r="AL39" s="4"/>
      <c r="AM39" s="4"/>
      <c r="AN39" s="4"/>
      <c r="AO39" s="4"/>
      <c r="AP39" s="120"/>
      <c r="AQ39" s="122"/>
      <c r="AR39" s="4"/>
      <c r="AS39" s="116"/>
      <c r="AT39" s="5"/>
      <c r="AU39" s="123"/>
      <c r="AV39" s="5"/>
      <c r="AW39" s="5"/>
      <c r="AX39" s="5"/>
      <c r="AY39" s="5"/>
      <c r="AZ39" s="5"/>
      <c r="BA39" s="5"/>
      <c r="BB39" s="5"/>
      <c r="BC39" s="5"/>
      <c r="BD39" s="5"/>
    </row>
    <row r="40" spans="2:56" ht="15.75" customHeight="1" x14ac:dyDescent="0.25"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26"/>
      <c r="M40" s="152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4"/>
      <c r="AH40" s="137"/>
      <c r="AI40" s="137"/>
      <c r="AJ40" s="4"/>
      <c r="AK40" s="4"/>
      <c r="AL40" s="4"/>
      <c r="AM40" s="4"/>
      <c r="AN40" s="4"/>
      <c r="AO40" s="4"/>
      <c r="AP40" s="120"/>
      <c r="AQ40" s="122"/>
      <c r="AR40" s="4"/>
      <c r="AS40" s="116"/>
      <c r="AT40" s="5"/>
      <c r="AU40" s="123"/>
      <c r="AV40" s="5"/>
      <c r="AW40" s="5"/>
      <c r="AX40" s="5"/>
      <c r="AY40" s="5"/>
      <c r="AZ40" s="5"/>
      <c r="BA40" s="5"/>
      <c r="BB40" s="5"/>
      <c r="BC40" s="5"/>
      <c r="BD40" s="5"/>
    </row>
    <row r="41" spans="2:56" ht="15" customHeight="1" x14ac:dyDescent="0.25">
      <c r="B41" s="124" t="s">
        <v>48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6"/>
      <c r="M41" s="124" t="s">
        <v>49</v>
      </c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6"/>
      <c r="AH41" s="137"/>
      <c r="AI41" s="137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2:56" ht="15" customHeight="1" thickBot="1" x14ac:dyDescent="0.3"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26"/>
      <c r="M42" s="127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9"/>
      <c r="AH42" s="138"/>
      <c r="AI42" s="138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2:56" ht="15" customHeight="1" x14ac:dyDescent="0.25">
      <c r="B43" s="124" t="s">
        <v>50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6"/>
      <c r="M43" s="124" t="s">
        <v>51</v>
      </c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6"/>
      <c r="AH43" s="133">
        <f>SUM(AH8:AH36)</f>
        <v>6254.2500000000027</v>
      </c>
      <c r="AI43" s="136">
        <f>CEILING(0.75*0.75*3.14*0.25*AA37*1.025+0.9*0.9*3.14*0.25*AC38*1.025,1)</f>
        <v>104</v>
      </c>
      <c r="AJ43" s="4"/>
      <c r="AK43" s="4"/>
      <c r="AL43" s="4"/>
      <c r="AM43" s="4"/>
      <c r="AN43" s="4"/>
      <c r="AO43" s="4"/>
      <c r="AP43" s="4"/>
      <c r="AQ43" s="4"/>
      <c r="AR43" s="5"/>
      <c r="AS43" s="4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</row>
    <row r="44" spans="2:56" ht="15" customHeight="1" x14ac:dyDescent="0.25">
      <c r="B44" s="124"/>
      <c r="C44" s="125"/>
      <c r="D44" s="125"/>
      <c r="E44" s="125"/>
      <c r="F44" s="125"/>
      <c r="G44" s="125"/>
      <c r="H44" s="125"/>
      <c r="I44" s="125"/>
      <c r="J44" s="125"/>
      <c r="K44" s="125"/>
      <c r="L44" s="126"/>
      <c r="M44" s="124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6"/>
      <c r="AH44" s="134"/>
      <c r="AI44" s="137"/>
      <c r="AJ44" s="4"/>
      <c r="AK44" s="4"/>
      <c r="AL44" s="4"/>
      <c r="AM44" s="4"/>
      <c r="AN44" s="4"/>
      <c r="AO44" s="4"/>
      <c r="AP44" s="4"/>
      <c r="AQ44" s="4"/>
      <c r="AR44" s="5"/>
      <c r="AS44" s="4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</row>
    <row r="45" spans="2:56" ht="15" customHeight="1" x14ac:dyDescent="0.25">
      <c r="B45" s="124"/>
      <c r="C45" s="125"/>
      <c r="D45" s="125"/>
      <c r="E45" s="125"/>
      <c r="F45" s="125"/>
      <c r="G45" s="125"/>
      <c r="H45" s="125"/>
      <c r="I45" s="125"/>
      <c r="J45" s="125"/>
      <c r="K45" s="125"/>
      <c r="L45" s="126"/>
      <c r="M45" s="124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6"/>
      <c r="AH45" s="134"/>
      <c r="AI45" s="137"/>
      <c r="AJ45" s="4"/>
      <c r="AK45" s="4"/>
      <c r="AL45" s="4"/>
      <c r="AM45" s="4"/>
      <c r="AN45" s="4"/>
      <c r="AO45" s="4"/>
      <c r="AP45" s="4"/>
      <c r="AQ45" s="4"/>
      <c r="AR45" s="5"/>
      <c r="AS45" s="4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</row>
    <row r="46" spans="2:56" ht="15.75" customHeight="1" thickBot="1" x14ac:dyDescent="0.3"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32"/>
      <c r="M46" s="130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2"/>
      <c r="AH46" s="135"/>
      <c r="AI46" s="138"/>
      <c r="AJ46" s="4"/>
      <c r="AK46" s="4"/>
      <c r="AL46" s="4"/>
      <c r="AM46" s="4"/>
      <c r="AN46" s="4"/>
      <c r="AO46" s="4"/>
      <c r="AP46" s="4"/>
      <c r="AQ46" s="4"/>
      <c r="AR46" s="5"/>
      <c r="AS46" s="4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</row>
    <row r="47" spans="2:56" x14ac:dyDescent="0.25">
      <c r="M47" s="4"/>
      <c r="N47" s="4"/>
      <c r="O47" s="4"/>
      <c r="P47" s="4"/>
      <c r="Q47" s="4"/>
      <c r="R47" s="4"/>
      <c r="S47" s="4"/>
      <c r="T47" s="4"/>
      <c r="U47" s="4"/>
      <c r="W47" s="4"/>
      <c r="X47" s="4"/>
      <c r="AA47" s="4"/>
      <c r="AB47" s="4"/>
      <c r="AC47" s="4"/>
      <c r="AD47" s="4"/>
      <c r="AE47" s="5"/>
      <c r="AF47" s="5"/>
      <c r="AG47" s="5"/>
      <c r="AH47" s="4"/>
      <c r="AI47" s="4"/>
      <c r="AJ47" s="116"/>
      <c r="AK47" s="4"/>
      <c r="AL47" s="4"/>
      <c r="AM47" s="4"/>
      <c r="AN47" s="4"/>
      <c r="AO47" s="4"/>
      <c r="AP47" s="4"/>
      <c r="AQ47" s="4"/>
      <c r="AR47" s="5"/>
      <c r="AS47" s="4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</row>
    <row r="48" spans="2:56" x14ac:dyDescent="0.25">
      <c r="M48" s="4"/>
      <c r="N48" s="4"/>
      <c r="O48" s="4"/>
      <c r="P48" s="4"/>
      <c r="Q48" s="4"/>
      <c r="R48" s="4"/>
      <c r="S48" s="4"/>
      <c r="T48" s="4"/>
      <c r="U48" s="4"/>
      <c r="W48" s="4"/>
      <c r="X48" s="4"/>
      <c r="AA48" s="4"/>
      <c r="AB48" s="4"/>
      <c r="AC48" s="4"/>
      <c r="AD48" s="4"/>
      <c r="AE48" s="5"/>
      <c r="AF48" s="5"/>
      <c r="AG48" s="5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5"/>
      <c r="AS48" s="4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</row>
    <row r="49" spans="13:56" x14ac:dyDescent="0.25">
      <c r="M49" s="4"/>
      <c r="N49" s="4"/>
      <c r="O49" s="4"/>
      <c r="P49" s="4"/>
      <c r="Q49" s="4"/>
      <c r="R49" s="4"/>
      <c r="S49" s="4"/>
      <c r="T49" s="4"/>
      <c r="U49" s="4"/>
      <c r="W49" s="4"/>
      <c r="X49" s="4"/>
      <c r="AA49" s="4"/>
      <c r="AB49" s="4"/>
      <c r="AC49" s="4"/>
      <c r="AD49" s="4"/>
      <c r="AE49" s="5"/>
      <c r="AF49" s="5"/>
      <c r="AG49" s="5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5"/>
      <c r="AS49" s="4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</row>
    <row r="50" spans="13:56" x14ac:dyDescent="0.25">
      <c r="M50" s="4"/>
      <c r="N50" s="4"/>
      <c r="O50" s="4"/>
      <c r="P50" s="4"/>
      <c r="Q50" s="4"/>
      <c r="R50" s="4"/>
      <c r="S50" s="4"/>
      <c r="T50" s="4"/>
      <c r="U50" s="4"/>
      <c r="W50" s="4"/>
      <c r="X50" s="4"/>
      <c r="AA50" s="4"/>
      <c r="AB50" s="4"/>
      <c r="AC50" s="4"/>
      <c r="AD50" s="4"/>
      <c r="AE50" s="5"/>
      <c r="AF50" s="5"/>
      <c r="AG50" s="5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5"/>
      <c r="AS50" s="4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</row>
    <row r="51" spans="13:56" x14ac:dyDescent="0.25">
      <c r="M51" s="4"/>
      <c r="N51" s="4"/>
      <c r="O51" s="4"/>
      <c r="P51" s="4"/>
      <c r="Q51" s="4"/>
      <c r="R51" s="4"/>
      <c r="S51" s="4"/>
      <c r="T51" s="4"/>
      <c r="U51" s="4"/>
      <c r="W51" s="4"/>
      <c r="X51" s="4"/>
      <c r="AA51" s="4"/>
      <c r="AB51" s="4"/>
      <c r="AC51" s="4"/>
      <c r="AD51" s="4"/>
      <c r="AE51" s="5"/>
      <c r="AF51" s="5"/>
      <c r="AG51" s="5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5"/>
      <c r="AS51" s="4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</row>
    <row r="52" spans="13:56" x14ac:dyDescent="0.25"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4"/>
      <c r="AM52" s="4"/>
      <c r="AN52" s="4"/>
      <c r="AO52" s="4"/>
      <c r="AP52" s="4"/>
      <c r="AQ52" s="4"/>
      <c r="AR52" s="5"/>
      <c r="AS52" s="4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</row>
    <row r="53" spans="13:56" x14ac:dyDescent="0.25"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4"/>
      <c r="AM53" s="4"/>
      <c r="AN53" s="4"/>
      <c r="AO53" s="4"/>
      <c r="AP53" s="4"/>
      <c r="AQ53" s="4"/>
      <c r="AR53" s="5"/>
      <c r="AS53" s="4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</row>
    <row r="54" spans="13:56" ht="15" customHeight="1" x14ac:dyDescent="0.25">
      <c r="M54" s="4"/>
      <c r="N54" s="4"/>
      <c r="O54" s="4"/>
      <c r="P54" s="4"/>
      <c r="Q54" s="4"/>
      <c r="R54" s="4"/>
      <c r="S54" s="4"/>
      <c r="T54" s="4"/>
      <c r="U54" s="4"/>
      <c r="W54" s="4"/>
      <c r="X54" s="4"/>
      <c r="AA54" s="4"/>
      <c r="AB54" s="4"/>
      <c r="AC54" s="4"/>
      <c r="AD54" s="4"/>
      <c r="AE54" s="5"/>
      <c r="AF54" s="5"/>
      <c r="AG54" s="5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5"/>
      <c r="AS54" s="4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</row>
    <row r="55" spans="13:56" x14ac:dyDescent="0.25">
      <c r="M55" s="4"/>
      <c r="N55" s="4"/>
      <c r="O55" s="4"/>
      <c r="P55" s="4"/>
      <c r="Q55" s="4"/>
      <c r="R55" s="4"/>
      <c r="S55" s="4"/>
      <c r="T55" s="4"/>
      <c r="U55" s="4"/>
      <c r="W55" s="4"/>
      <c r="X55" s="4"/>
      <c r="AA55" s="4"/>
      <c r="AB55" s="4"/>
      <c r="AC55" s="4"/>
      <c r="AD55" s="4"/>
      <c r="AE55" s="5"/>
      <c r="AF55" s="5"/>
      <c r="AG55" s="5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5"/>
      <c r="AS55" s="4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</row>
    <row r="56" spans="13:56" x14ac:dyDescent="0.25">
      <c r="M56" s="4"/>
      <c r="N56" s="4"/>
      <c r="O56" s="4"/>
      <c r="P56" s="4"/>
      <c r="Q56" s="4"/>
      <c r="R56" s="4"/>
      <c r="S56" s="4"/>
      <c r="T56" s="4"/>
      <c r="U56" s="4"/>
      <c r="W56" s="4"/>
      <c r="X56" s="4"/>
      <c r="AA56" s="4"/>
      <c r="AB56" s="4"/>
      <c r="AC56" s="4"/>
      <c r="AD56" s="4"/>
      <c r="AE56" s="5"/>
      <c r="AF56" s="5"/>
      <c r="AG56" s="5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5"/>
      <c r="AS56" s="4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</row>
    <row r="57" spans="13:56" x14ac:dyDescent="0.25">
      <c r="M57" s="4"/>
      <c r="N57" s="4"/>
      <c r="O57" s="4"/>
      <c r="P57" s="4"/>
      <c r="Q57" s="4"/>
      <c r="R57" s="4"/>
      <c r="S57" s="4"/>
      <c r="T57" s="4"/>
      <c r="U57" s="4"/>
      <c r="W57" s="4"/>
      <c r="X57" s="4"/>
      <c r="AA57" s="4"/>
      <c r="AB57" s="4"/>
      <c r="AC57" s="4"/>
      <c r="AD57" s="4"/>
      <c r="AE57" s="5"/>
      <c r="AF57" s="5"/>
      <c r="AG57" s="5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5"/>
      <c r="AS57" s="4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</row>
    <row r="58" spans="13:56" ht="15.75" customHeight="1" x14ac:dyDescent="0.25">
      <c r="M58" s="4"/>
      <c r="N58" s="4"/>
      <c r="O58" s="4"/>
      <c r="P58" s="4"/>
      <c r="Q58" s="4"/>
      <c r="R58" s="4"/>
      <c r="S58" s="4"/>
      <c r="T58" s="4"/>
      <c r="U58" s="4"/>
      <c r="W58" s="4"/>
      <c r="X58" s="4"/>
      <c r="AA58" s="4"/>
      <c r="AB58" s="4"/>
      <c r="AC58" s="4"/>
      <c r="AD58" s="4"/>
      <c r="AE58" s="5"/>
      <c r="AF58" s="5"/>
      <c r="AG58" s="5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5"/>
      <c r="AS58" s="4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</row>
    <row r="59" spans="13:56" x14ac:dyDescent="0.25">
      <c r="M59" s="4"/>
      <c r="N59" s="4"/>
      <c r="O59" s="4"/>
      <c r="P59" s="4"/>
      <c r="Q59" s="4"/>
      <c r="R59" s="4"/>
      <c r="S59" s="4"/>
      <c r="T59" s="4"/>
      <c r="U59" s="4"/>
      <c r="W59" s="4"/>
      <c r="X59" s="4"/>
      <c r="AA59" s="4"/>
      <c r="AB59" s="4"/>
      <c r="AC59" s="4"/>
      <c r="AD59" s="4"/>
      <c r="AE59" s="5"/>
      <c r="AF59" s="5"/>
      <c r="AG59" s="5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5"/>
      <c r="AS59" s="4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</row>
    <row r="60" spans="13:56" x14ac:dyDescent="0.25">
      <c r="M60" s="4"/>
      <c r="N60" s="4"/>
      <c r="O60" s="4"/>
      <c r="P60" s="4"/>
      <c r="Q60" s="4"/>
      <c r="R60" s="4"/>
      <c r="S60" s="4"/>
      <c r="T60" s="4"/>
      <c r="U60" s="4"/>
      <c r="W60" s="4"/>
      <c r="X60" s="4"/>
      <c r="AA60" s="4"/>
      <c r="AB60" s="4"/>
      <c r="AC60" s="4"/>
      <c r="AD60" s="4"/>
      <c r="AE60" s="5"/>
      <c r="AF60" s="5"/>
      <c r="AG60" s="5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5"/>
      <c r="AS60" s="4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</row>
    <row r="61" spans="13:56" x14ac:dyDescent="0.25">
      <c r="M61" s="4"/>
      <c r="N61" s="4"/>
      <c r="O61" s="4"/>
      <c r="P61" s="4"/>
      <c r="Q61" s="4"/>
      <c r="R61" s="4"/>
      <c r="S61" s="4"/>
      <c r="T61" s="4"/>
      <c r="U61" s="4"/>
      <c r="W61" s="4"/>
      <c r="X61" s="4"/>
      <c r="AA61" s="4"/>
      <c r="AB61" s="4"/>
      <c r="AC61" s="4"/>
      <c r="AD61" s="4"/>
      <c r="AE61" s="5"/>
      <c r="AF61" s="5"/>
      <c r="AG61" s="5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5"/>
      <c r="AS61" s="4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</row>
    <row r="62" spans="13:56" x14ac:dyDescent="0.25">
      <c r="M62" s="4"/>
      <c r="N62" s="4"/>
      <c r="O62" s="4"/>
      <c r="P62" s="4"/>
      <c r="Q62" s="4"/>
      <c r="R62" s="4"/>
      <c r="S62" s="4"/>
      <c r="T62" s="4"/>
      <c r="U62" s="4"/>
      <c r="W62" s="4"/>
      <c r="X62" s="4"/>
      <c r="AA62" s="4"/>
      <c r="AB62" s="4"/>
      <c r="AC62" s="4"/>
      <c r="AD62" s="4"/>
      <c r="AE62" s="5"/>
      <c r="AF62" s="5"/>
      <c r="AG62" s="5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5"/>
      <c r="AS62" s="4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</row>
    <row r="63" spans="13:56" x14ac:dyDescent="0.25">
      <c r="M63" s="4"/>
      <c r="N63" s="4"/>
      <c r="O63" s="4"/>
      <c r="P63" s="4"/>
      <c r="Q63" s="4"/>
      <c r="R63" s="4"/>
      <c r="S63" s="4"/>
      <c r="T63" s="4"/>
      <c r="U63" s="4"/>
      <c r="W63" s="4"/>
      <c r="X63" s="4"/>
      <c r="AA63" s="4"/>
      <c r="AB63" s="4"/>
      <c r="AC63" s="4"/>
      <c r="AD63" s="4"/>
      <c r="AE63" s="5"/>
      <c r="AF63" s="5"/>
      <c r="AG63" s="5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5"/>
      <c r="AS63" s="4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</row>
    <row r="64" spans="13:56" x14ac:dyDescent="0.25">
      <c r="M64" s="4"/>
      <c r="N64" s="4"/>
      <c r="O64" s="4"/>
      <c r="P64" s="4"/>
      <c r="Q64" s="4"/>
      <c r="R64" s="4"/>
      <c r="S64" s="4"/>
      <c r="T64" s="4"/>
      <c r="U64" s="4"/>
      <c r="W64" s="4"/>
      <c r="X64" s="4"/>
      <c r="AA64" s="4"/>
      <c r="AB64" s="4"/>
      <c r="AC64" s="4"/>
      <c r="AD64" s="4"/>
      <c r="AE64" s="5"/>
      <c r="AF64" s="5"/>
      <c r="AG64" s="5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5"/>
      <c r="AS64" s="4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</row>
    <row r="65" spans="13:56" x14ac:dyDescent="0.25">
      <c r="M65" s="4"/>
      <c r="N65" s="4"/>
      <c r="O65" s="4"/>
      <c r="P65" s="4"/>
      <c r="Q65" s="4"/>
      <c r="R65" s="4"/>
      <c r="S65" s="4"/>
      <c r="T65" s="4"/>
      <c r="U65" s="4"/>
      <c r="W65" s="4"/>
      <c r="X65" s="4"/>
      <c r="AA65" s="4"/>
      <c r="AB65" s="4"/>
      <c r="AC65" s="4"/>
      <c r="AD65" s="4"/>
      <c r="AE65" s="5"/>
      <c r="AF65" s="5"/>
      <c r="AG65" s="5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5"/>
      <c r="AS65" s="4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</row>
    <row r="66" spans="13:56" x14ac:dyDescent="0.25">
      <c r="M66" s="4"/>
      <c r="N66" s="4"/>
      <c r="O66" s="4"/>
      <c r="P66" s="4"/>
      <c r="Q66" s="4"/>
      <c r="R66" s="4"/>
      <c r="S66" s="4"/>
      <c r="T66" s="4"/>
      <c r="U66" s="4"/>
      <c r="W66" s="4"/>
      <c r="X66" s="4"/>
      <c r="AA66" s="4"/>
      <c r="AB66" s="4"/>
      <c r="AC66" s="4"/>
      <c r="AD66" s="4"/>
      <c r="AE66" s="5"/>
      <c r="AF66" s="5"/>
      <c r="AG66" s="5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5"/>
      <c r="AS66" s="4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</row>
    <row r="67" spans="13:56" x14ac:dyDescent="0.25">
      <c r="M67" s="4"/>
      <c r="N67" s="4"/>
      <c r="O67" s="4"/>
      <c r="P67" s="4"/>
      <c r="Q67" s="4"/>
      <c r="R67" s="4"/>
      <c r="S67" s="4"/>
      <c r="T67" s="4"/>
      <c r="U67" s="4"/>
      <c r="W67" s="4"/>
      <c r="X67" s="4"/>
      <c r="AA67" s="4"/>
      <c r="AB67" s="4"/>
      <c r="AC67" s="4"/>
      <c r="AD67" s="4"/>
      <c r="AE67" s="5"/>
      <c r="AF67" s="5"/>
      <c r="AG67" s="5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5"/>
      <c r="AS67" s="4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</row>
    <row r="68" spans="13:56" x14ac:dyDescent="0.25">
      <c r="M68" s="4"/>
      <c r="N68" s="4"/>
      <c r="O68" s="4"/>
      <c r="P68" s="4"/>
      <c r="Q68" s="4"/>
      <c r="R68" s="4"/>
      <c r="S68" s="4"/>
      <c r="T68" s="4"/>
      <c r="U68" s="4"/>
      <c r="W68" s="4"/>
      <c r="X68" s="4"/>
      <c r="AA68" s="4"/>
      <c r="AB68" s="4"/>
      <c r="AC68" s="4"/>
      <c r="AD68" s="4"/>
      <c r="AE68" s="5"/>
      <c r="AF68" s="5"/>
      <c r="AG68" s="5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5"/>
      <c r="AS68" s="4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</row>
    <row r="69" spans="13:56" x14ac:dyDescent="0.25">
      <c r="M69" s="4"/>
      <c r="N69" s="4"/>
      <c r="O69" s="4"/>
      <c r="P69" s="4"/>
      <c r="Q69" s="4"/>
      <c r="R69" s="4"/>
      <c r="S69" s="4"/>
      <c r="T69" s="4"/>
      <c r="U69" s="4"/>
      <c r="W69" s="4"/>
      <c r="X69" s="4"/>
      <c r="AA69" s="4"/>
      <c r="AB69" s="4"/>
      <c r="AC69" s="4"/>
      <c r="AD69" s="4"/>
      <c r="AE69" s="5"/>
      <c r="AF69" s="5"/>
      <c r="AG69" s="5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5"/>
      <c r="AS69" s="4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</row>
    <row r="70" spans="13:56" x14ac:dyDescent="0.25">
      <c r="M70" s="4"/>
      <c r="N70" s="4"/>
      <c r="O70" s="4"/>
      <c r="P70" s="4"/>
      <c r="Q70" s="4"/>
      <c r="R70" s="4"/>
      <c r="S70" s="4"/>
      <c r="T70" s="4"/>
      <c r="U70" s="4"/>
      <c r="W70" s="4"/>
      <c r="X70" s="4"/>
      <c r="AA70" s="4"/>
      <c r="AB70" s="4"/>
      <c r="AC70" s="4"/>
      <c r="AD70" s="4"/>
      <c r="AE70" s="5"/>
      <c r="AF70" s="5"/>
      <c r="AG70" s="5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5"/>
      <c r="AS70" s="4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</row>
    <row r="71" spans="13:56" x14ac:dyDescent="0.25">
      <c r="M71" s="4"/>
      <c r="N71" s="4"/>
      <c r="O71" s="4"/>
      <c r="P71" s="4"/>
      <c r="Q71" s="4"/>
      <c r="R71" s="4"/>
      <c r="S71" s="4"/>
      <c r="T71" s="4"/>
      <c r="U71" s="4"/>
      <c r="W71" s="4"/>
      <c r="X71" s="4"/>
      <c r="AA71" s="4"/>
      <c r="AB71" s="4"/>
      <c r="AC71" s="4"/>
      <c r="AD71" s="4"/>
      <c r="AE71" s="5"/>
      <c r="AF71" s="5"/>
      <c r="AG71" s="5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5"/>
      <c r="AS71" s="4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</row>
    <row r="72" spans="13:56" x14ac:dyDescent="0.25">
      <c r="M72" s="4"/>
      <c r="N72" s="4"/>
      <c r="O72" s="4"/>
      <c r="P72" s="4"/>
      <c r="Q72" s="4"/>
      <c r="R72" s="4"/>
      <c r="S72" s="4"/>
      <c r="T72" s="4"/>
      <c r="U72" s="4"/>
      <c r="W72" s="4"/>
      <c r="X72" s="4"/>
      <c r="AA72" s="4"/>
      <c r="AB72" s="4"/>
      <c r="AC72" s="4"/>
      <c r="AD72" s="4"/>
      <c r="AE72" s="5"/>
      <c r="AF72" s="5"/>
      <c r="AG72" s="5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5"/>
      <c r="AS72" s="4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</row>
    <row r="73" spans="13:56" x14ac:dyDescent="0.25">
      <c r="M73" s="4"/>
      <c r="N73" s="4"/>
      <c r="O73" s="4"/>
      <c r="P73" s="4"/>
      <c r="Q73" s="4"/>
      <c r="R73" s="4"/>
      <c r="S73" s="4"/>
      <c r="T73" s="4"/>
      <c r="U73" s="4"/>
      <c r="W73" s="4"/>
      <c r="X73" s="4"/>
      <c r="AA73" s="4"/>
      <c r="AB73" s="4"/>
      <c r="AC73" s="4"/>
      <c r="AD73" s="4"/>
      <c r="AE73" s="5"/>
      <c r="AF73" s="5"/>
      <c r="AG73" s="5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5"/>
      <c r="AS73" s="4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</row>
    <row r="74" spans="13:56" x14ac:dyDescent="0.25">
      <c r="M74" s="4"/>
      <c r="N74" s="4"/>
      <c r="O74" s="4"/>
      <c r="P74" s="4"/>
      <c r="Q74" s="4"/>
      <c r="R74" s="4"/>
      <c r="S74" s="4"/>
      <c r="T74" s="4"/>
      <c r="U74" s="4"/>
      <c r="W74" s="4"/>
      <c r="X74" s="4"/>
      <c r="AA74" s="4"/>
      <c r="AB74" s="4"/>
      <c r="AC74" s="4"/>
      <c r="AD74" s="4"/>
      <c r="AE74" s="5"/>
      <c r="AF74" s="5"/>
      <c r="AG74" s="5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5"/>
      <c r="AS74" s="4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</row>
    <row r="75" spans="13:56" x14ac:dyDescent="0.25">
      <c r="M75" s="4"/>
      <c r="N75" s="4"/>
      <c r="O75" s="4"/>
      <c r="P75" s="4"/>
      <c r="Q75" s="4"/>
      <c r="R75" s="4"/>
      <c r="S75" s="4"/>
      <c r="T75" s="4"/>
      <c r="U75" s="4"/>
      <c r="W75" s="4"/>
      <c r="X75" s="4"/>
      <c r="AA75" s="4"/>
      <c r="AB75" s="4"/>
      <c r="AC75" s="4"/>
      <c r="AD75" s="4"/>
      <c r="AE75" s="5"/>
      <c r="AF75" s="5"/>
      <c r="AG75" s="5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5"/>
      <c r="AS75" s="4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</row>
    <row r="76" spans="13:56" x14ac:dyDescent="0.25">
      <c r="M76" s="4"/>
      <c r="N76" s="4"/>
      <c r="O76" s="4"/>
      <c r="P76" s="4"/>
      <c r="Q76" s="4"/>
      <c r="R76" s="4"/>
      <c r="S76" s="4"/>
      <c r="T76" s="4"/>
      <c r="U76" s="4"/>
      <c r="W76" s="4"/>
      <c r="X76" s="4"/>
      <c r="AA76" s="4"/>
      <c r="AB76" s="4"/>
      <c r="AC76" s="4"/>
      <c r="AD76" s="4"/>
      <c r="AE76" s="5"/>
      <c r="AF76" s="5"/>
      <c r="AG76" s="5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5"/>
      <c r="AS76" s="4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</row>
    <row r="77" spans="13:56" x14ac:dyDescent="0.25">
      <c r="M77" s="4"/>
      <c r="N77" s="4"/>
      <c r="O77" s="4"/>
      <c r="P77" s="4"/>
      <c r="Q77" s="4"/>
      <c r="R77" s="4"/>
      <c r="S77" s="4"/>
      <c r="T77" s="4"/>
      <c r="U77" s="4"/>
      <c r="W77" s="4"/>
      <c r="X77" s="4"/>
      <c r="AA77" s="4"/>
      <c r="AB77" s="4"/>
      <c r="AC77" s="4"/>
      <c r="AD77" s="4"/>
      <c r="AE77" s="5"/>
      <c r="AF77" s="5"/>
      <c r="AG77" s="5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5"/>
      <c r="AS77" s="4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</row>
    <row r="78" spans="13:56" x14ac:dyDescent="0.25">
      <c r="M78" s="4"/>
      <c r="N78" s="4"/>
      <c r="O78" s="4"/>
      <c r="P78" s="4"/>
      <c r="Q78" s="4"/>
      <c r="R78" s="4"/>
      <c r="S78" s="4"/>
      <c r="T78" s="4"/>
      <c r="U78" s="4"/>
      <c r="W78" s="4"/>
      <c r="X78" s="4"/>
      <c r="AA78" s="4"/>
      <c r="AB78" s="4"/>
      <c r="AC78" s="4"/>
      <c r="AD78" s="4"/>
      <c r="AE78" s="5"/>
      <c r="AF78" s="5"/>
      <c r="AG78" s="5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5"/>
      <c r="AS78" s="4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</row>
    <row r="79" spans="13:56" x14ac:dyDescent="0.25">
      <c r="M79" s="4"/>
      <c r="N79" s="4"/>
      <c r="O79" s="4"/>
      <c r="P79" s="4"/>
      <c r="Q79" s="4"/>
      <c r="R79" s="4"/>
      <c r="S79" s="4"/>
      <c r="T79" s="4"/>
      <c r="U79" s="4"/>
      <c r="W79" s="4"/>
      <c r="X79" s="4"/>
      <c r="AA79" s="4"/>
      <c r="AB79" s="4"/>
      <c r="AC79" s="4"/>
      <c r="AD79" s="4"/>
      <c r="AE79" s="5"/>
      <c r="AF79" s="5"/>
      <c r="AG79" s="5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5"/>
      <c r="AS79" s="4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</row>
    <row r="80" spans="13:56" x14ac:dyDescent="0.25">
      <c r="M80" s="4"/>
      <c r="N80" s="4"/>
      <c r="O80" s="4"/>
      <c r="P80" s="4"/>
      <c r="Q80" s="4"/>
      <c r="R80" s="4"/>
      <c r="S80" s="4"/>
      <c r="T80" s="4"/>
      <c r="U80" s="4"/>
      <c r="W80" s="4"/>
      <c r="X80" s="4"/>
      <c r="AA80" s="4"/>
      <c r="AB80" s="4"/>
      <c r="AC80" s="4"/>
      <c r="AD80" s="4"/>
      <c r="AE80" s="5"/>
      <c r="AF80" s="5"/>
      <c r="AG80" s="5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5"/>
      <c r="AS80" s="4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</row>
    <row r="81" spans="13:56" x14ac:dyDescent="0.25">
      <c r="M81" s="4"/>
      <c r="N81" s="4"/>
      <c r="O81" s="4"/>
      <c r="P81" s="4"/>
      <c r="Q81" s="4"/>
      <c r="R81" s="4"/>
      <c r="S81" s="4"/>
      <c r="T81" s="4"/>
      <c r="U81" s="4"/>
      <c r="W81" s="4"/>
      <c r="X81" s="4"/>
      <c r="AA81" s="4"/>
      <c r="AB81" s="4"/>
      <c r="AC81" s="4"/>
      <c r="AD81" s="4"/>
      <c r="AE81" s="5"/>
      <c r="AF81" s="5"/>
      <c r="AG81" s="5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5"/>
      <c r="AS81" s="4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</row>
    <row r="82" spans="13:56" x14ac:dyDescent="0.25">
      <c r="M82" s="4"/>
      <c r="N82" s="4"/>
      <c r="O82" s="4"/>
      <c r="P82" s="4"/>
      <c r="Q82" s="4"/>
      <c r="R82" s="4"/>
      <c r="S82" s="4"/>
      <c r="T82" s="4"/>
      <c r="U82" s="4"/>
      <c r="W82" s="4"/>
      <c r="X82" s="4"/>
      <c r="AA82" s="4"/>
      <c r="AB82" s="4"/>
      <c r="AC82" s="4"/>
      <c r="AD82" s="4"/>
      <c r="AE82" s="5"/>
      <c r="AF82" s="5"/>
      <c r="AG82" s="5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5"/>
      <c r="AS82" s="4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</row>
    <row r="83" spans="13:56" x14ac:dyDescent="0.25">
      <c r="M83" s="4"/>
      <c r="N83" s="4"/>
      <c r="O83" s="4"/>
      <c r="P83" s="4"/>
      <c r="Q83" s="4"/>
      <c r="R83" s="4"/>
      <c r="S83" s="4"/>
      <c r="T83" s="4"/>
      <c r="U83" s="4"/>
      <c r="W83" s="4"/>
      <c r="X83" s="4"/>
      <c r="AA83" s="4"/>
      <c r="AB83" s="4"/>
      <c r="AC83" s="4"/>
      <c r="AD83" s="4"/>
      <c r="AE83" s="5"/>
      <c r="AF83" s="5"/>
      <c r="AG83" s="5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5"/>
      <c r="AS83" s="4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3:56" x14ac:dyDescent="0.25">
      <c r="M84" s="4"/>
      <c r="N84" s="4"/>
      <c r="O84" s="4"/>
      <c r="P84" s="4"/>
      <c r="Q84" s="4"/>
      <c r="R84" s="4"/>
      <c r="S84" s="4"/>
      <c r="T84" s="4"/>
      <c r="U84" s="4"/>
      <c r="W84" s="4"/>
      <c r="X84" s="4"/>
      <c r="AA84" s="4"/>
      <c r="AB84" s="4"/>
      <c r="AC84" s="4"/>
      <c r="AD84" s="4"/>
      <c r="AE84" s="5"/>
      <c r="AF84" s="5"/>
      <c r="AG84" s="5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"/>
      <c r="AS84" s="4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3:56" x14ac:dyDescent="0.25">
      <c r="M85" s="4"/>
      <c r="N85" s="4"/>
      <c r="O85" s="4"/>
      <c r="P85" s="4"/>
      <c r="Q85" s="4"/>
      <c r="R85" s="4"/>
      <c r="S85" s="4"/>
      <c r="T85" s="4"/>
      <c r="U85" s="4"/>
      <c r="W85" s="4"/>
      <c r="X85" s="4"/>
      <c r="AA85" s="4"/>
      <c r="AB85" s="4"/>
      <c r="AC85" s="4"/>
      <c r="AD85" s="4"/>
      <c r="AE85" s="5"/>
      <c r="AF85" s="5"/>
      <c r="AG85" s="5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5"/>
      <c r="AS85" s="4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3:56" x14ac:dyDescent="0.25">
      <c r="M86" s="4"/>
      <c r="N86" s="4"/>
      <c r="O86" s="4"/>
      <c r="P86" s="4"/>
      <c r="Q86" s="4"/>
      <c r="R86" s="4"/>
      <c r="S86" s="4"/>
      <c r="T86" s="4"/>
      <c r="U86" s="4"/>
      <c r="W86" s="4"/>
      <c r="X86" s="4"/>
      <c r="AA86" s="4"/>
      <c r="AB86" s="4"/>
      <c r="AC86" s="4"/>
      <c r="AD86" s="4"/>
      <c r="AE86" s="5"/>
      <c r="AF86" s="5"/>
      <c r="AG86" s="5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5"/>
      <c r="AS86" s="4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3:56" x14ac:dyDescent="0.25">
      <c r="M87" s="4"/>
      <c r="N87" s="4"/>
      <c r="O87" s="4"/>
      <c r="P87" s="4"/>
      <c r="Q87" s="4"/>
      <c r="R87" s="4"/>
      <c r="S87" s="4"/>
      <c r="T87" s="4"/>
      <c r="U87" s="4"/>
      <c r="W87" s="4"/>
      <c r="X87" s="4"/>
      <c r="AA87" s="4"/>
      <c r="AB87" s="4"/>
      <c r="AC87" s="4"/>
      <c r="AD87" s="4"/>
      <c r="AE87" s="5"/>
      <c r="AF87" s="5"/>
      <c r="AG87" s="5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5"/>
      <c r="AS87" s="4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3:56" x14ac:dyDescent="0.25">
      <c r="M88" s="4"/>
      <c r="N88" s="4"/>
      <c r="O88" s="4"/>
      <c r="P88" s="4"/>
      <c r="Q88" s="4"/>
      <c r="R88" s="4"/>
      <c r="S88" s="4"/>
      <c r="T88" s="4"/>
      <c r="U88" s="4"/>
      <c r="W88" s="4"/>
      <c r="X88" s="4"/>
      <c r="AA88" s="4"/>
      <c r="AB88" s="4"/>
      <c r="AC88" s="4"/>
      <c r="AD88" s="4"/>
      <c r="AE88" s="5"/>
      <c r="AF88" s="5"/>
      <c r="AG88" s="5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5"/>
      <c r="AS88" s="4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3:56" x14ac:dyDescent="0.25">
      <c r="M89" s="4"/>
      <c r="N89" s="4"/>
      <c r="O89" s="4"/>
      <c r="P89" s="4"/>
      <c r="Q89" s="4"/>
      <c r="R89" s="4"/>
      <c r="S89" s="4"/>
      <c r="T89" s="4"/>
      <c r="U89" s="4"/>
      <c r="W89" s="4"/>
      <c r="X89" s="4"/>
      <c r="AA89" s="4"/>
      <c r="AB89" s="4"/>
      <c r="AC89" s="4"/>
      <c r="AD89" s="4"/>
      <c r="AE89" s="5"/>
      <c r="AF89" s="5"/>
      <c r="AG89" s="5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5"/>
      <c r="AS89" s="4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3:56" x14ac:dyDescent="0.25">
      <c r="M90" s="4"/>
      <c r="N90" s="4"/>
      <c r="O90" s="4"/>
      <c r="P90" s="4"/>
      <c r="Q90" s="4"/>
      <c r="R90" s="4"/>
      <c r="S90" s="4"/>
      <c r="T90" s="4"/>
      <c r="U90" s="4"/>
      <c r="W90" s="4"/>
      <c r="X90" s="4"/>
      <c r="AA90" s="4"/>
      <c r="AB90" s="4"/>
      <c r="AC90" s="4"/>
      <c r="AD90" s="4"/>
      <c r="AE90" s="5"/>
      <c r="AF90" s="5"/>
      <c r="AG90" s="5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5"/>
      <c r="AS90" s="4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3:56" x14ac:dyDescent="0.25">
      <c r="M91" s="4"/>
      <c r="N91" s="4"/>
      <c r="O91" s="4"/>
      <c r="P91" s="4"/>
      <c r="Q91" s="4"/>
      <c r="R91" s="4"/>
      <c r="S91" s="4"/>
      <c r="T91" s="4"/>
      <c r="U91" s="4"/>
      <c r="W91" s="4"/>
      <c r="X91" s="4"/>
      <c r="AA91" s="4"/>
      <c r="AB91" s="4"/>
      <c r="AC91" s="4"/>
      <c r="AD91" s="4"/>
      <c r="AE91" s="5"/>
      <c r="AF91" s="5"/>
      <c r="AG91" s="5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5"/>
      <c r="AS91" s="4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3:56" x14ac:dyDescent="0.25">
      <c r="M92" s="4"/>
      <c r="N92" s="4"/>
      <c r="O92" s="4"/>
      <c r="P92" s="4"/>
      <c r="Q92" s="4"/>
      <c r="R92" s="4"/>
      <c r="S92" s="4"/>
      <c r="T92" s="4"/>
      <c r="U92" s="4"/>
      <c r="W92" s="4"/>
      <c r="X92" s="4"/>
      <c r="AA92" s="4"/>
      <c r="AB92" s="4"/>
      <c r="AC92" s="4"/>
      <c r="AD92" s="4"/>
      <c r="AE92" s="5"/>
      <c r="AF92" s="5"/>
      <c r="AG92" s="5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5"/>
      <c r="AS92" s="4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3:56" x14ac:dyDescent="0.25">
      <c r="M93" s="4"/>
      <c r="N93" s="4"/>
      <c r="O93" s="4"/>
      <c r="P93" s="4"/>
      <c r="Q93" s="4"/>
      <c r="R93" s="4"/>
      <c r="S93" s="4"/>
      <c r="T93" s="4"/>
      <c r="U93" s="4"/>
      <c r="W93" s="4"/>
      <c r="X93" s="4"/>
      <c r="AA93" s="4"/>
      <c r="AB93" s="4"/>
      <c r="AC93" s="4"/>
      <c r="AD93" s="4"/>
      <c r="AE93" s="5"/>
      <c r="AF93" s="5"/>
      <c r="AG93" s="5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5"/>
      <c r="AS93" s="4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3:56" x14ac:dyDescent="0.25">
      <c r="M94" s="4"/>
      <c r="N94" s="4"/>
      <c r="O94" s="4"/>
      <c r="P94" s="4"/>
      <c r="Q94" s="4"/>
      <c r="R94" s="4"/>
      <c r="S94" s="4"/>
      <c r="T94" s="4"/>
      <c r="U94" s="4"/>
      <c r="W94" s="4"/>
      <c r="X94" s="4"/>
      <c r="AA94" s="4"/>
      <c r="AB94" s="4"/>
      <c r="AC94" s="4"/>
      <c r="AD94" s="4"/>
      <c r="AE94" s="5"/>
      <c r="AF94" s="5"/>
      <c r="AG94" s="5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5"/>
      <c r="AS94" s="4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3:56" x14ac:dyDescent="0.25">
      <c r="M95" s="4"/>
      <c r="N95" s="4"/>
      <c r="O95" s="4"/>
      <c r="P95" s="4"/>
      <c r="Q95" s="4"/>
      <c r="R95" s="4"/>
      <c r="S95" s="4"/>
      <c r="T95" s="4"/>
      <c r="U95" s="4"/>
      <c r="W95" s="4"/>
      <c r="X95" s="4"/>
      <c r="AA95" s="4"/>
      <c r="AB95" s="4"/>
      <c r="AC95" s="4"/>
      <c r="AD95" s="4"/>
      <c r="AE95" s="5"/>
      <c r="AF95" s="5"/>
      <c r="AG95" s="5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5"/>
      <c r="AS95" s="4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3:56" x14ac:dyDescent="0.25">
      <c r="M96" s="4"/>
      <c r="N96" s="4"/>
      <c r="O96" s="4"/>
      <c r="P96" s="4"/>
      <c r="Q96" s="4"/>
      <c r="R96" s="4"/>
      <c r="S96" s="4"/>
      <c r="T96" s="4"/>
      <c r="U96" s="4"/>
      <c r="W96" s="4"/>
      <c r="X96" s="4"/>
      <c r="AA96" s="4"/>
      <c r="AB96" s="4"/>
      <c r="AC96" s="4"/>
      <c r="AD96" s="4"/>
      <c r="AE96" s="5"/>
      <c r="AF96" s="5"/>
      <c r="AG96" s="5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5"/>
      <c r="AS96" s="4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3:56" x14ac:dyDescent="0.25">
      <c r="M97" s="4"/>
      <c r="N97" s="4"/>
      <c r="O97" s="4"/>
      <c r="P97" s="4"/>
      <c r="Q97" s="4"/>
      <c r="R97" s="4"/>
      <c r="S97" s="4"/>
      <c r="T97" s="4"/>
      <c r="U97" s="4"/>
      <c r="W97" s="4"/>
      <c r="X97" s="4"/>
      <c r="AA97" s="4"/>
      <c r="AB97" s="4"/>
      <c r="AC97" s="4"/>
      <c r="AD97" s="4"/>
      <c r="AE97" s="5"/>
      <c r="AF97" s="5"/>
      <c r="AG97" s="5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5"/>
      <c r="AS97" s="4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3:56" x14ac:dyDescent="0.25">
      <c r="M98" s="4"/>
      <c r="N98" s="4"/>
      <c r="O98" s="4"/>
      <c r="P98" s="4"/>
      <c r="Q98" s="4"/>
      <c r="R98" s="4"/>
      <c r="S98" s="4"/>
      <c r="T98" s="4"/>
      <c r="U98" s="4"/>
      <c r="W98" s="4"/>
      <c r="X98" s="4"/>
      <c r="AA98" s="4"/>
      <c r="AB98" s="4"/>
      <c r="AC98" s="4"/>
      <c r="AD98" s="4"/>
      <c r="AE98" s="5"/>
      <c r="AF98" s="5"/>
      <c r="AG98" s="5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5"/>
      <c r="AS98" s="4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3:56" x14ac:dyDescent="0.25">
      <c r="M99" s="4"/>
      <c r="N99" s="4"/>
      <c r="O99" s="4"/>
      <c r="P99" s="4"/>
      <c r="Q99" s="4"/>
      <c r="R99" s="4"/>
      <c r="S99" s="4"/>
      <c r="T99" s="4"/>
      <c r="U99" s="4"/>
      <c r="W99" s="4"/>
      <c r="X99" s="4"/>
      <c r="AA99" s="4"/>
      <c r="AB99" s="4"/>
      <c r="AC99" s="4"/>
      <c r="AD99" s="4"/>
      <c r="AE99" s="5"/>
      <c r="AF99" s="5"/>
      <c r="AG99" s="5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5"/>
      <c r="AS99" s="4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3:56" x14ac:dyDescent="0.25">
      <c r="M100" s="4"/>
      <c r="N100" s="4"/>
      <c r="O100" s="4"/>
      <c r="P100" s="4"/>
      <c r="Q100" s="4"/>
      <c r="R100" s="4"/>
      <c r="S100" s="4"/>
      <c r="T100" s="4"/>
      <c r="U100" s="4"/>
      <c r="W100" s="4"/>
      <c r="X100" s="4"/>
      <c r="AA100" s="4"/>
      <c r="AB100" s="4"/>
      <c r="AC100" s="4"/>
      <c r="AD100" s="4"/>
      <c r="AE100" s="5"/>
      <c r="AF100" s="5"/>
      <c r="AG100" s="5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5"/>
      <c r="AS100" s="4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3:56" x14ac:dyDescent="0.25">
      <c r="M101" s="4"/>
      <c r="N101" s="4"/>
      <c r="O101" s="4"/>
      <c r="P101" s="4"/>
      <c r="Q101" s="4"/>
      <c r="R101" s="4"/>
      <c r="S101" s="4"/>
      <c r="T101" s="4"/>
      <c r="U101" s="4"/>
      <c r="W101" s="4"/>
      <c r="X101" s="4"/>
      <c r="AA101" s="4"/>
      <c r="AB101" s="4"/>
      <c r="AC101" s="4"/>
      <c r="AD101" s="4"/>
      <c r="AE101" s="5"/>
      <c r="AF101" s="5"/>
      <c r="AG101" s="5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5"/>
      <c r="AS101" s="4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3:56" x14ac:dyDescent="0.25">
      <c r="M102" s="4"/>
      <c r="N102" s="4"/>
      <c r="O102" s="4"/>
      <c r="P102" s="4"/>
      <c r="Q102" s="4"/>
      <c r="R102" s="4"/>
      <c r="S102" s="4"/>
      <c r="T102" s="4"/>
      <c r="U102" s="4"/>
      <c r="W102" s="4"/>
      <c r="X102" s="4"/>
      <c r="AA102" s="4"/>
      <c r="AB102" s="4"/>
      <c r="AC102" s="4"/>
      <c r="AD102" s="4"/>
      <c r="AE102" s="5"/>
      <c r="AF102" s="5"/>
      <c r="AG102" s="5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5"/>
      <c r="AS102" s="4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3:56" x14ac:dyDescent="0.25">
      <c r="M103" s="4"/>
      <c r="N103" s="4"/>
      <c r="O103" s="4"/>
      <c r="P103" s="4"/>
      <c r="Q103" s="4"/>
      <c r="R103" s="4"/>
      <c r="S103" s="4"/>
      <c r="T103" s="4"/>
      <c r="U103" s="4"/>
      <c r="W103" s="4"/>
      <c r="X103" s="4"/>
      <c r="AA103" s="4"/>
      <c r="AB103" s="4"/>
      <c r="AC103" s="4"/>
      <c r="AD103" s="4"/>
      <c r="AE103" s="5"/>
      <c r="AF103" s="5"/>
      <c r="AG103" s="5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5"/>
      <c r="AS103" s="4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3:56" x14ac:dyDescent="0.25">
      <c r="M104" s="4"/>
      <c r="N104" s="4"/>
      <c r="O104" s="4"/>
      <c r="P104" s="4"/>
      <c r="Q104" s="4"/>
      <c r="R104" s="4"/>
      <c r="S104" s="4"/>
      <c r="T104" s="4"/>
      <c r="U104" s="4"/>
      <c r="W104" s="4"/>
      <c r="X104" s="4"/>
      <c r="AA104" s="4"/>
      <c r="AB104" s="4"/>
      <c r="AC104" s="4"/>
      <c r="AD104" s="4"/>
      <c r="AE104" s="5"/>
      <c r="AF104" s="5"/>
      <c r="AG104" s="5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5"/>
      <c r="AS104" s="4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3:56" x14ac:dyDescent="0.25">
      <c r="M105" s="4"/>
      <c r="N105" s="4"/>
      <c r="O105" s="4"/>
      <c r="P105" s="4"/>
      <c r="Q105" s="4"/>
      <c r="R105" s="4"/>
      <c r="S105" s="4"/>
      <c r="T105" s="4"/>
      <c r="U105" s="4"/>
      <c r="W105" s="4"/>
      <c r="X105" s="4"/>
      <c r="AA105" s="4"/>
      <c r="AB105" s="4"/>
      <c r="AC105" s="4"/>
      <c r="AD105" s="4"/>
      <c r="AE105" s="5"/>
      <c r="AF105" s="5"/>
      <c r="AG105" s="5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5"/>
      <c r="AS105" s="4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3:56" x14ac:dyDescent="0.25">
      <c r="M106" s="4"/>
      <c r="N106" s="4"/>
      <c r="O106" s="4"/>
      <c r="P106" s="4"/>
      <c r="Q106" s="4"/>
      <c r="R106" s="4"/>
      <c r="S106" s="4"/>
      <c r="T106" s="4"/>
      <c r="U106" s="4"/>
      <c r="W106" s="4"/>
      <c r="X106" s="4"/>
      <c r="AA106" s="4"/>
      <c r="AB106" s="4"/>
      <c r="AC106" s="4"/>
      <c r="AD106" s="4"/>
      <c r="AE106" s="5"/>
      <c r="AF106" s="5"/>
      <c r="AG106" s="5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5"/>
      <c r="AS106" s="4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3:56" x14ac:dyDescent="0.25">
      <c r="M107" s="4"/>
      <c r="N107" s="4"/>
      <c r="O107" s="4"/>
      <c r="P107" s="4"/>
      <c r="Q107" s="4"/>
      <c r="R107" s="4"/>
      <c r="S107" s="4"/>
      <c r="T107" s="4"/>
      <c r="U107" s="4"/>
      <c r="W107" s="4"/>
      <c r="X107" s="4"/>
      <c r="AA107" s="4"/>
      <c r="AB107" s="4"/>
      <c r="AC107" s="4"/>
      <c r="AD107" s="4"/>
      <c r="AE107" s="5"/>
      <c r="AF107" s="5"/>
      <c r="AG107" s="5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5"/>
      <c r="AS107" s="4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3:56" x14ac:dyDescent="0.25">
      <c r="M108" s="4"/>
      <c r="N108" s="4"/>
      <c r="O108" s="4"/>
      <c r="P108" s="4"/>
      <c r="Q108" s="4"/>
      <c r="R108" s="4"/>
      <c r="S108" s="4"/>
      <c r="T108" s="4"/>
      <c r="U108" s="4"/>
      <c r="W108" s="4"/>
      <c r="X108" s="4"/>
      <c r="AA108" s="4"/>
      <c r="AB108" s="4"/>
      <c r="AC108" s="4"/>
      <c r="AD108" s="4"/>
      <c r="AE108" s="5"/>
      <c r="AF108" s="5"/>
      <c r="AG108" s="5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5"/>
      <c r="AS108" s="4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3:56" x14ac:dyDescent="0.25">
      <c r="M109" s="4"/>
      <c r="N109" s="4"/>
      <c r="O109" s="4"/>
      <c r="P109" s="4"/>
      <c r="Q109" s="4"/>
      <c r="R109" s="4"/>
      <c r="S109" s="4"/>
      <c r="T109" s="4"/>
      <c r="U109" s="4"/>
      <c r="W109" s="4"/>
      <c r="X109" s="4"/>
      <c r="AA109" s="4"/>
      <c r="AB109" s="4"/>
      <c r="AC109" s="4"/>
      <c r="AD109" s="4"/>
      <c r="AE109" s="5"/>
      <c r="AF109" s="5"/>
      <c r="AG109" s="5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5"/>
      <c r="AS109" s="4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3:56" x14ac:dyDescent="0.25">
      <c r="M110" s="4"/>
      <c r="N110" s="4"/>
      <c r="O110" s="4"/>
      <c r="P110" s="4"/>
      <c r="Q110" s="4"/>
      <c r="R110" s="4"/>
      <c r="S110" s="4"/>
      <c r="T110" s="4"/>
      <c r="U110" s="4"/>
      <c r="W110" s="4"/>
      <c r="X110" s="4"/>
      <c r="AA110" s="4"/>
      <c r="AB110" s="4"/>
      <c r="AC110" s="4"/>
      <c r="AD110" s="4"/>
      <c r="AE110" s="5"/>
      <c r="AF110" s="5"/>
      <c r="AG110" s="5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5"/>
      <c r="AS110" s="4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</row>
    <row r="111" spans="13:56" x14ac:dyDescent="0.25">
      <c r="M111" s="4"/>
      <c r="N111" s="4"/>
      <c r="O111" s="4"/>
      <c r="P111" s="4"/>
      <c r="Q111" s="4"/>
      <c r="R111" s="4"/>
      <c r="S111" s="4"/>
      <c r="T111" s="4"/>
      <c r="U111" s="4"/>
      <c r="W111" s="4"/>
      <c r="X111" s="4"/>
      <c r="AA111" s="4"/>
      <c r="AB111" s="4"/>
      <c r="AC111" s="4"/>
      <c r="AD111" s="4"/>
      <c r="AE111" s="5"/>
      <c r="AF111" s="5"/>
      <c r="AG111" s="5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5"/>
      <c r="AS111" s="4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</row>
    <row r="112" spans="13:56" x14ac:dyDescent="0.25">
      <c r="M112" s="4"/>
      <c r="N112" s="4"/>
      <c r="O112" s="4"/>
      <c r="P112" s="4"/>
      <c r="Q112" s="4"/>
      <c r="R112" s="4"/>
      <c r="S112" s="4"/>
      <c r="T112" s="4"/>
      <c r="U112" s="4"/>
      <c r="W112" s="4"/>
      <c r="X112" s="4"/>
      <c r="AA112" s="4"/>
      <c r="AB112" s="4"/>
      <c r="AC112" s="4"/>
      <c r="AD112" s="4"/>
      <c r="AE112" s="5"/>
      <c r="AF112" s="5"/>
      <c r="AG112" s="5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5"/>
      <c r="AS112" s="4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</row>
    <row r="113" spans="13:56" x14ac:dyDescent="0.25">
      <c r="M113" s="4"/>
      <c r="N113" s="4"/>
      <c r="O113" s="4"/>
      <c r="P113" s="4"/>
      <c r="Q113" s="4"/>
      <c r="R113" s="4"/>
      <c r="S113" s="4"/>
      <c r="T113" s="4"/>
      <c r="U113" s="4"/>
      <c r="W113" s="4"/>
      <c r="X113" s="4"/>
      <c r="AA113" s="4"/>
      <c r="AB113" s="4"/>
      <c r="AC113" s="4"/>
      <c r="AD113" s="4"/>
      <c r="AE113" s="5"/>
      <c r="AF113" s="5"/>
      <c r="AG113" s="5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5"/>
      <c r="AS113" s="4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</row>
    <row r="114" spans="13:56" x14ac:dyDescent="0.25">
      <c r="M114" s="4"/>
      <c r="N114" s="4"/>
      <c r="O114" s="4"/>
      <c r="P114" s="4"/>
      <c r="Q114" s="4"/>
      <c r="R114" s="4"/>
      <c r="S114" s="4"/>
      <c r="T114" s="4"/>
      <c r="U114" s="4"/>
      <c r="W114" s="4"/>
      <c r="X114" s="4"/>
      <c r="AA114" s="4"/>
      <c r="AB114" s="4"/>
      <c r="AC114" s="4"/>
      <c r="AD114" s="4"/>
      <c r="AE114" s="5"/>
      <c r="AF114" s="5"/>
      <c r="AG114" s="5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5"/>
      <c r="AS114" s="4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</row>
    <row r="115" spans="13:56" x14ac:dyDescent="0.25">
      <c r="M115" s="4"/>
      <c r="N115" s="4"/>
      <c r="O115" s="4"/>
      <c r="P115" s="4"/>
      <c r="Q115" s="4"/>
      <c r="R115" s="4"/>
      <c r="S115" s="4"/>
      <c r="T115" s="4"/>
      <c r="U115" s="4"/>
      <c r="W115" s="4"/>
      <c r="X115" s="4"/>
      <c r="AA115" s="4"/>
      <c r="AB115" s="4"/>
      <c r="AC115" s="4"/>
      <c r="AD115" s="4"/>
      <c r="AE115" s="5"/>
      <c r="AF115" s="5"/>
      <c r="AG115" s="5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5"/>
      <c r="AS115" s="4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</row>
    <row r="116" spans="13:56" x14ac:dyDescent="0.25">
      <c r="M116" s="4"/>
      <c r="N116" s="4"/>
      <c r="O116" s="4"/>
      <c r="P116" s="4"/>
      <c r="Q116" s="4"/>
      <c r="R116" s="4"/>
      <c r="S116" s="4"/>
      <c r="T116" s="4"/>
      <c r="U116" s="4"/>
      <c r="W116" s="4"/>
      <c r="X116" s="4"/>
      <c r="AA116" s="4"/>
      <c r="AB116" s="4"/>
      <c r="AC116" s="4"/>
      <c r="AD116" s="4"/>
      <c r="AE116" s="5"/>
      <c r="AF116" s="5"/>
      <c r="AG116" s="5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5"/>
      <c r="AS116" s="4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</row>
    <row r="117" spans="13:56" x14ac:dyDescent="0.25">
      <c r="M117" s="4"/>
      <c r="N117" s="4"/>
      <c r="O117" s="4"/>
      <c r="P117" s="4"/>
      <c r="Q117" s="4"/>
      <c r="R117" s="4"/>
      <c r="S117" s="4"/>
      <c r="T117" s="4"/>
      <c r="U117" s="4"/>
      <c r="W117" s="4"/>
      <c r="X117" s="4"/>
      <c r="AA117" s="4"/>
      <c r="AB117" s="4"/>
      <c r="AC117" s="4"/>
      <c r="AD117" s="4"/>
      <c r="AE117" s="5"/>
      <c r="AF117" s="5"/>
      <c r="AG117" s="5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5"/>
      <c r="AS117" s="4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</row>
    <row r="118" spans="13:56" x14ac:dyDescent="0.25">
      <c r="M118" s="4"/>
      <c r="N118" s="4"/>
      <c r="O118" s="4"/>
      <c r="P118" s="4"/>
      <c r="Q118" s="4"/>
      <c r="R118" s="4"/>
      <c r="S118" s="4"/>
      <c r="T118" s="4"/>
      <c r="U118" s="4"/>
      <c r="W118" s="4"/>
      <c r="X118" s="4"/>
      <c r="AA118" s="4"/>
      <c r="AB118" s="4"/>
      <c r="AC118" s="4"/>
      <c r="AD118" s="4"/>
      <c r="AE118" s="5"/>
      <c r="AF118" s="5"/>
      <c r="AG118" s="5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5"/>
      <c r="AS118" s="4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</row>
    <row r="119" spans="13:56" x14ac:dyDescent="0.25">
      <c r="M119" s="4"/>
      <c r="N119" s="4"/>
      <c r="O119" s="4"/>
      <c r="P119" s="4"/>
      <c r="Q119" s="4"/>
      <c r="R119" s="4"/>
      <c r="S119" s="4"/>
      <c r="T119" s="4"/>
      <c r="U119" s="4"/>
      <c r="W119" s="4"/>
      <c r="X119" s="4"/>
      <c r="AA119" s="4"/>
      <c r="AB119" s="4"/>
      <c r="AC119" s="4"/>
      <c r="AD119" s="4"/>
      <c r="AE119" s="5"/>
      <c r="AF119" s="5"/>
      <c r="AG119" s="5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5"/>
      <c r="AS119" s="4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</row>
    <row r="120" spans="13:56" x14ac:dyDescent="0.25">
      <c r="M120" s="4"/>
      <c r="N120" s="4"/>
      <c r="O120" s="4"/>
      <c r="P120" s="4"/>
      <c r="Q120" s="4"/>
      <c r="R120" s="4"/>
      <c r="S120" s="4"/>
      <c r="T120" s="4"/>
      <c r="U120" s="4"/>
      <c r="W120" s="4"/>
      <c r="X120" s="4"/>
      <c r="AA120" s="4"/>
      <c r="AB120" s="4"/>
      <c r="AC120" s="4"/>
      <c r="AD120" s="4"/>
      <c r="AE120" s="5"/>
      <c r="AF120" s="5"/>
      <c r="AG120" s="5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5"/>
      <c r="AS120" s="4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</row>
    <row r="121" spans="13:56" x14ac:dyDescent="0.25">
      <c r="M121" s="4"/>
      <c r="N121" s="4"/>
      <c r="O121" s="4"/>
      <c r="P121" s="4"/>
      <c r="Q121" s="4"/>
      <c r="R121" s="4"/>
      <c r="S121" s="4"/>
      <c r="T121" s="4"/>
      <c r="U121" s="4"/>
      <c r="W121" s="4"/>
      <c r="X121" s="4"/>
      <c r="AA121" s="4"/>
      <c r="AB121" s="4"/>
      <c r="AC121" s="4"/>
      <c r="AD121" s="4"/>
      <c r="AE121" s="5"/>
      <c r="AF121" s="5"/>
      <c r="AG121" s="5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5"/>
      <c r="AS121" s="4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</row>
    <row r="122" spans="13:56" x14ac:dyDescent="0.25">
      <c r="M122" s="4"/>
      <c r="N122" s="4"/>
      <c r="O122" s="4"/>
      <c r="P122" s="4"/>
      <c r="Q122" s="4"/>
      <c r="R122" s="4"/>
      <c r="S122" s="4"/>
      <c r="T122" s="4"/>
      <c r="U122" s="4"/>
      <c r="W122" s="4"/>
      <c r="X122" s="4"/>
      <c r="AA122" s="4"/>
      <c r="AB122" s="4"/>
      <c r="AC122" s="4"/>
      <c r="AD122" s="4"/>
      <c r="AE122" s="5"/>
      <c r="AF122" s="5"/>
      <c r="AG122" s="5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5"/>
      <c r="AS122" s="4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</row>
    <row r="123" spans="13:56" x14ac:dyDescent="0.25">
      <c r="M123" s="4"/>
      <c r="N123" s="4"/>
      <c r="O123" s="4"/>
      <c r="P123" s="4"/>
      <c r="Q123" s="4"/>
      <c r="R123" s="4"/>
      <c r="S123" s="4"/>
      <c r="T123" s="4"/>
      <c r="U123" s="4"/>
      <c r="W123" s="4"/>
      <c r="X123" s="4"/>
      <c r="AA123" s="4"/>
      <c r="AB123" s="4"/>
      <c r="AC123" s="4"/>
      <c r="AD123" s="4"/>
      <c r="AE123" s="5"/>
      <c r="AF123" s="5"/>
      <c r="AG123" s="5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5"/>
      <c r="AS123" s="4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</row>
    <row r="124" spans="13:56" x14ac:dyDescent="0.25">
      <c r="M124" s="4"/>
      <c r="N124" s="4"/>
      <c r="O124" s="4"/>
      <c r="P124" s="4"/>
      <c r="Q124" s="4"/>
      <c r="R124" s="4"/>
      <c r="S124" s="4"/>
      <c r="T124" s="4"/>
      <c r="U124" s="4"/>
      <c r="W124" s="4"/>
      <c r="X124" s="4"/>
      <c r="AA124" s="4"/>
      <c r="AB124" s="4"/>
      <c r="AC124" s="4"/>
      <c r="AD124" s="4"/>
      <c r="AE124" s="5"/>
      <c r="AF124" s="5"/>
      <c r="AG124" s="5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5"/>
      <c r="AS124" s="4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</row>
    <row r="125" spans="13:56" x14ac:dyDescent="0.25">
      <c r="M125" s="4"/>
      <c r="N125" s="4"/>
      <c r="O125" s="4"/>
      <c r="P125" s="4"/>
      <c r="Q125" s="4"/>
      <c r="R125" s="4"/>
      <c r="S125" s="4"/>
      <c r="T125" s="4"/>
      <c r="U125" s="4"/>
      <c r="W125" s="4"/>
      <c r="X125" s="4"/>
      <c r="AA125" s="4"/>
      <c r="AB125" s="4"/>
      <c r="AC125" s="4"/>
      <c r="AD125" s="4"/>
      <c r="AE125" s="5"/>
      <c r="AF125" s="5"/>
      <c r="AG125" s="5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5"/>
      <c r="AS125" s="4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</row>
    <row r="126" spans="13:56" x14ac:dyDescent="0.25">
      <c r="M126" s="4"/>
      <c r="N126" s="4"/>
      <c r="O126" s="4"/>
      <c r="P126" s="4"/>
      <c r="Q126" s="4"/>
      <c r="R126" s="4"/>
      <c r="S126" s="4"/>
      <c r="T126" s="4"/>
      <c r="U126" s="4"/>
      <c r="W126" s="4"/>
      <c r="X126" s="4"/>
      <c r="AA126" s="4"/>
      <c r="AB126" s="4"/>
      <c r="AC126" s="4"/>
      <c r="AD126" s="4"/>
      <c r="AE126" s="5"/>
      <c r="AF126" s="5"/>
      <c r="AG126" s="5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5"/>
      <c r="AS126" s="4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</row>
    <row r="127" spans="13:56" x14ac:dyDescent="0.25">
      <c r="M127" s="4"/>
      <c r="N127" s="4"/>
      <c r="O127" s="4"/>
      <c r="P127" s="4"/>
      <c r="Q127" s="4"/>
      <c r="R127" s="4"/>
      <c r="S127" s="4"/>
      <c r="T127" s="4"/>
      <c r="U127" s="4"/>
      <c r="W127" s="4"/>
      <c r="X127" s="4"/>
      <c r="AA127" s="4"/>
      <c r="AB127" s="4"/>
      <c r="AC127" s="4"/>
      <c r="AD127" s="4"/>
      <c r="AE127" s="5"/>
      <c r="AF127" s="5"/>
      <c r="AG127" s="5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5"/>
      <c r="AS127" s="4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</row>
    <row r="128" spans="13:56" x14ac:dyDescent="0.25">
      <c r="M128" s="4"/>
      <c r="N128" s="4"/>
      <c r="O128" s="4"/>
      <c r="P128" s="4"/>
      <c r="Q128" s="4"/>
      <c r="R128" s="4"/>
      <c r="S128" s="4"/>
      <c r="T128" s="4"/>
      <c r="U128" s="4"/>
      <c r="W128" s="4"/>
      <c r="X128" s="4"/>
      <c r="AA128" s="4"/>
      <c r="AB128" s="4"/>
      <c r="AC128" s="4"/>
      <c r="AD128" s="4"/>
      <c r="AE128" s="5"/>
      <c r="AF128" s="5"/>
      <c r="AG128" s="5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5"/>
      <c r="AS128" s="4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</row>
    <row r="129" spans="13:56" x14ac:dyDescent="0.25">
      <c r="M129" s="4"/>
      <c r="N129" s="4"/>
      <c r="O129" s="4"/>
      <c r="P129" s="4"/>
      <c r="Q129" s="4"/>
      <c r="R129" s="4"/>
      <c r="S129" s="4"/>
      <c r="T129" s="4"/>
      <c r="U129" s="4"/>
      <c r="W129" s="4"/>
      <c r="X129" s="4"/>
      <c r="AA129" s="4"/>
      <c r="AB129" s="4"/>
      <c r="AC129" s="4"/>
      <c r="AD129" s="4"/>
      <c r="AE129" s="5"/>
      <c r="AF129" s="5"/>
      <c r="AG129" s="5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5"/>
      <c r="AS129" s="4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</row>
    <row r="130" spans="13:56" x14ac:dyDescent="0.25">
      <c r="M130" s="4"/>
      <c r="N130" s="4"/>
      <c r="O130" s="4"/>
      <c r="P130" s="4"/>
      <c r="Q130" s="4"/>
      <c r="R130" s="4"/>
      <c r="S130" s="4"/>
      <c r="T130" s="4"/>
      <c r="U130" s="4"/>
      <c r="W130" s="4"/>
      <c r="X130" s="4"/>
      <c r="AA130" s="4"/>
      <c r="AB130" s="4"/>
      <c r="AC130" s="4"/>
      <c r="AD130" s="4"/>
      <c r="AE130" s="5"/>
      <c r="AF130" s="5"/>
      <c r="AG130" s="5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5"/>
      <c r="AS130" s="4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</row>
    <row r="131" spans="13:56" x14ac:dyDescent="0.25">
      <c r="M131" s="4"/>
      <c r="N131" s="4"/>
      <c r="O131" s="4"/>
      <c r="P131" s="4"/>
      <c r="Q131" s="4"/>
      <c r="R131" s="4"/>
      <c r="S131" s="4"/>
      <c r="T131" s="4"/>
      <c r="U131" s="4"/>
      <c r="W131" s="4"/>
      <c r="X131" s="4"/>
      <c r="AA131" s="4"/>
      <c r="AB131" s="4"/>
      <c r="AC131" s="4"/>
      <c r="AD131" s="4"/>
      <c r="AE131" s="5"/>
      <c r="AF131" s="5"/>
      <c r="AG131" s="5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5"/>
      <c r="AS131" s="4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</row>
    <row r="132" spans="13:56" x14ac:dyDescent="0.25">
      <c r="M132" s="4"/>
      <c r="N132" s="4"/>
      <c r="O132" s="4"/>
      <c r="P132" s="4"/>
      <c r="Q132" s="4"/>
      <c r="R132" s="4"/>
      <c r="S132" s="4"/>
      <c r="T132" s="4"/>
      <c r="U132" s="4"/>
      <c r="W132" s="4"/>
      <c r="X132" s="4"/>
      <c r="AA132" s="4"/>
      <c r="AB132" s="4"/>
      <c r="AC132" s="4"/>
      <c r="AD132" s="4"/>
      <c r="AE132" s="5"/>
      <c r="AF132" s="5"/>
      <c r="AG132" s="5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5"/>
      <c r="AS132" s="4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</row>
    <row r="133" spans="13:56" x14ac:dyDescent="0.25">
      <c r="M133" s="4"/>
      <c r="N133" s="4"/>
      <c r="O133" s="4"/>
      <c r="P133" s="4"/>
      <c r="Q133" s="4"/>
      <c r="R133" s="4"/>
      <c r="S133" s="4"/>
      <c r="T133" s="4"/>
      <c r="U133" s="4"/>
      <c r="W133" s="4"/>
      <c r="X133" s="4"/>
      <c r="AA133" s="4"/>
      <c r="AB133" s="4"/>
      <c r="AC133" s="4"/>
      <c r="AD133" s="4"/>
      <c r="AE133" s="5"/>
      <c r="AF133" s="5"/>
      <c r="AG133" s="5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5"/>
      <c r="AS133" s="4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</row>
    <row r="134" spans="13:56" x14ac:dyDescent="0.25">
      <c r="M134" s="4"/>
      <c r="N134" s="4"/>
      <c r="O134" s="4"/>
      <c r="P134" s="4"/>
      <c r="Q134" s="4"/>
      <c r="R134" s="4"/>
      <c r="S134" s="4"/>
      <c r="T134" s="4"/>
      <c r="U134" s="4"/>
      <c r="W134" s="4"/>
      <c r="X134" s="4"/>
      <c r="AA134" s="4"/>
      <c r="AB134" s="4"/>
      <c r="AC134" s="4"/>
      <c r="AD134" s="4"/>
      <c r="AE134" s="5"/>
      <c r="AF134" s="5"/>
      <c r="AG134" s="5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5"/>
      <c r="AS134" s="4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</row>
    <row r="135" spans="13:56" x14ac:dyDescent="0.25">
      <c r="M135" s="4"/>
      <c r="N135" s="4"/>
      <c r="O135" s="4"/>
      <c r="P135" s="4"/>
      <c r="Q135" s="4"/>
      <c r="R135" s="4"/>
      <c r="S135" s="4"/>
      <c r="T135" s="4"/>
      <c r="U135" s="4"/>
      <c r="W135" s="4"/>
      <c r="X135" s="4"/>
      <c r="AA135" s="4"/>
      <c r="AB135" s="4"/>
      <c r="AC135" s="4"/>
      <c r="AD135" s="4"/>
      <c r="AE135" s="5"/>
      <c r="AF135" s="5"/>
      <c r="AG135" s="5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5"/>
      <c r="AS135" s="4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</row>
    <row r="136" spans="13:56" x14ac:dyDescent="0.25">
      <c r="M136" s="4"/>
      <c r="N136" s="4"/>
      <c r="O136" s="4"/>
      <c r="P136" s="4"/>
      <c r="Q136" s="4"/>
      <c r="R136" s="4"/>
      <c r="S136" s="4"/>
      <c r="T136" s="4"/>
      <c r="U136" s="4"/>
      <c r="W136" s="4"/>
      <c r="X136" s="4"/>
      <c r="AA136" s="4"/>
      <c r="AB136" s="4"/>
      <c r="AC136" s="4"/>
      <c r="AD136" s="4"/>
      <c r="AE136" s="5"/>
      <c r="AF136" s="5"/>
      <c r="AG136" s="5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5"/>
      <c r="AS136" s="4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</row>
    <row r="137" spans="13:56" x14ac:dyDescent="0.25">
      <c r="M137" s="4"/>
      <c r="N137" s="4"/>
      <c r="O137" s="4"/>
      <c r="P137" s="4"/>
      <c r="Q137" s="4"/>
      <c r="R137" s="4"/>
      <c r="S137" s="4"/>
      <c r="T137" s="4"/>
      <c r="U137" s="4"/>
      <c r="W137" s="4"/>
      <c r="X137" s="4"/>
      <c r="AA137" s="4"/>
      <c r="AB137" s="4"/>
      <c r="AC137" s="4"/>
      <c r="AD137" s="4"/>
      <c r="AE137" s="5"/>
      <c r="AF137" s="5"/>
      <c r="AG137" s="5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5"/>
      <c r="AS137" s="4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</row>
    <row r="138" spans="13:56" x14ac:dyDescent="0.25">
      <c r="M138" s="4"/>
      <c r="N138" s="4"/>
      <c r="O138" s="4"/>
      <c r="P138" s="4"/>
      <c r="Q138" s="4"/>
      <c r="R138" s="4"/>
      <c r="S138" s="4"/>
      <c r="T138" s="4"/>
      <c r="U138" s="4"/>
      <c r="W138" s="4"/>
      <c r="X138" s="4"/>
      <c r="AA138" s="4"/>
      <c r="AB138" s="4"/>
      <c r="AC138" s="4"/>
      <c r="AD138" s="4"/>
      <c r="AE138" s="5"/>
      <c r="AF138" s="5"/>
      <c r="AG138" s="5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5"/>
      <c r="AS138" s="4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</row>
    <row r="139" spans="13:56" x14ac:dyDescent="0.25">
      <c r="M139" s="4"/>
      <c r="N139" s="4"/>
      <c r="O139" s="4"/>
      <c r="P139" s="4"/>
      <c r="Q139" s="4"/>
      <c r="R139" s="4"/>
      <c r="S139" s="4"/>
      <c r="T139" s="4"/>
      <c r="U139" s="4"/>
      <c r="W139" s="4"/>
      <c r="X139" s="4"/>
      <c r="AA139" s="4"/>
      <c r="AB139" s="4"/>
      <c r="AC139" s="4"/>
      <c r="AD139" s="4"/>
      <c r="AE139" s="5"/>
      <c r="AF139" s="5"/>
      <c r="AG139" s="5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5"/>
      <c r="AS139" s="4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</row>
    <row r="140" spans="13:56" x14ac:dyDescent="0.25">
      <c r="M140" s="4"/>
      <c r="N140" s="4"/>
      <c r="O140" s="4"/>
      <c r="P140" s="4"/>
      <c r="Q140" s="4"/>
      <c r="R140" s="4"/>
      <c r="S140" s="4"/>
      <c r="T140" s="4"/>
      <c r="U140" s="4"/>
      <c r="W140" s="4"/>
      <c r="X140" s="4"/>
      <c r="AA140" s="4"/>
      <c r="AB140" s="4"/>
      <c r="AC140" s="4"/>
      <c r="AD140" s="4"/>
      <c r="AE140" s="5"/>
      <c r="AF140" s="5"/>
      <c r="AG140" s="5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5"/>
      <c r="AS140" s="4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</row>
    <row r="141" spans="13:56" x14ac:dyDescent="0.25">
      <c r="M141" s="4"/>
      <c r="N141" s="4"/>
      <c r="O141" s="4"/>
      <c r="P141" s="4"/>
      <c r="Q141" s="4"/>
      <c r="R141" s="4"/>
      <c r="S141" s="4"/>
      <c r="T141" s="4"/>
      <c r="U141" s="4"/>
      <c r="W141" s="4"/>
      <c r="X141" s="4"/>
      <c r="AA141" s="4"/>
      <c r="AB141" s="4"/>
      <c r="AC141" s="4"/>
      <c r="AD141" s="4"/>
      <c r="AE141" s="5"/>
      <c r="AF141" s="5"/>
      <c r="AG141" s="5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5"/>
      <c r="AS141" s="4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</row>
    <row r="142" spans="13:56" x14ac:dyDescent="0.25">
      <c r="M142" s="4"/>
      <c r="N142" s="4"/>
      <c r="O142" s="4"/>
      <c r="P142" s="4"/>
      <c r="Q142" s="4"/>
      <c r="R142" s="4"/>
      <c r="S142" s="4"/>
      <c r="T142" s="4"/>
      <c r="U142" s="4"/>
      <c r="W142" s="4"/>
      <c r="X142" s="4"/>
      <c r="AA142" s="4"/>
      <c r="AB142" s="4"/>
      <c r="AC142" s="4"/>
      <c r="AD142" s="4"/>
      <c r="AE142" s="5"/>
      <c r="AF142" s="5"/>
      <c r="AG142" s="5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5"/>
      <c r="AS142" s="4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</row>
    <row r="143" spans="13:56" x14ac:dyDescent="0.25">
      <c r="M143" s="4"/>
      <c r="N143" s="4"/>
      <c r="O143" s="4"/>
      <c r="P143" s="4"/>
      <c r="Q143" s="4"/>
      <c r="R143" s="4"/>
      <c r="S143" s="4"/>
      <c r="T143" s="4"/>
      <c r="U143" s="4"/>
      <c r="W143" s="4"/>
      <c r="X143" s="4"/>
      <c r="AA143" s="4"/>
      <c r="AB143" s="4"/>
      <c r="AC143" s="4"/>
      <c r="AD143" s="4"/>
      <c r="AE143" s="5"/>
      <c r="AF143" s="5"/>
      <c r="AG143" s="5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5"/>
      <c r="AS143" s="4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</row>
    <row r="144" spans="13:56" x14ac:dyDescent="0.25">
      <c r="M144" s="4"/>
      <c r="N144" s="4"/>
      <c r="O144" s="4"/>
      <c r="P144" s="4"/>
      <c r="Q144" s="4"/>
      <c r="R144" s="4"/>
      <c r="S144" s="4"/>
      <c r="T144" s="4"/>
      <c r="U144" s="4"/>
      <c r="W144" s="4"/>
      <c r="X144" s="4"/>
      <c r="AA144" s="4"/>
      <c r="AB144" s="4"/>
      <c r="AC144" s="4"/>
      <c r="AD144" s="4"/>
      <c r="AE144" s="5"/>
      <c r="AF144" s="5"/>
      <c r="AG144" s="5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5"/>
      <c r="AS144" s="4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</row>
    <row r="145" spans="13:56" x14ac:dyDescent="0.25">
      <c r="M145" s="4"/>
      <c r="N145" s="4"/>
      <c r="O145" s="4"/>
      <c r="P145" s="4"/>
      <c r="Q145" s="4"/>
      <c r="R145" s="4"/>
      <c r="S145" s="4"/>
      <c r="T145" s="4"/>
      <c r="U145" s="4"/>
      <c r="W145" s="4"/>
      <c r="X145" s="4"/>
      <c r="AA145" s="4"/>
      <c r="AB145" s="4"/>
      <c r="AC145" s="4"/>
      <c r="AD145" s="4"/>
      <c r="AE145" s="5"/>
      <c r="AF145" s="5"/>
      <c r="AG145" s="5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5"/>
      <c r="AS145" s="4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</row>
    <row r="146" spans="13:56" x14ac:dyDescent="0.25">
      <c r="M146" s="4"/>
      <c r="N146" s="4"/>
      <c r="O146" s="4"/>
      <c r="P146" s="4"/>
      <c r="Q146" s="4"/>
      <c r="R146" s="4"/>
      <c r="S146" s="4"/>
      <c r="T146" s="4"/>
      <c r="U146" s="4"/>
      <c r="W146" s="4"/>
      <c r="X146" s="4"/>
      <c r="AA146" s="4"/>
      <c r="AB146" s="4"/>
      <c r="AC146" s="4"/>
      <c r="AD146" s="4"/>
      <c r="AE146" s="5"/>
      <c r="AF146" s="5"/>
      <c r="AG146" s="5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5"/>
      <c r="AS146" s="4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</row>
    <row r="147" spans="13:56" x14ac:dyDescent="0.25">
      <c r="M147" s="4"/>
      <c r="N147" s="4"/>
      <c r="O147" s="4"/>
      <c r="P147" s="4"/>
      <c r="Q147" s="4"/>
      <c r="R147" s="4"/>
      <c r="S147" s="4"/>
      <c r="T147" s="4"/>
      <c r="U147" s="4"/>
      <c r="W147" s="4"/>
      <c r="X147" s="4"/>
      <c r="AA147" s="4"/>
      <c r="AB147" s="4"/>
      <c r="AC147" s="4"/>
      <c r="AD147" s="4"/>
      <c r="AE147" s="5"/>
      <c r="AF147" s="5"/>
      <c r="AG147" s="5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5"/>
      <c r="AS147" s="4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</row>
    <row r="148" spans="13:56" x14ac:dyDescent="0.25">
      <c r="M148" s="4"/>
      <c r="N148" s="4"/>
      <c r="O148" s="4"/>
      <c r="P148" s="4"/>
      <c r="Q148" s="4"/>
      <c r="R148" s="4"/>
      <c r="S148" s="4"/>
      <c r="T148" s="4"/>
      <c r="U148" s="4"/>
      <c r="W148" s="4"/>
      <c r="X148" s="4"/>
      <c r="AA148" s="4"/>
      <c r="AB148" s="4"/>
      <c r="AC148" s="4"/>
      <c r="AD148" s="4"/>
      <c r="AE148" s="5"/>
      <c r="AF148" s="5"/>
      <c r="AG148" s="5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5"/>
      <c r="AS148" s="4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</row>
    <row r="149" spans="13:56" x14ac:dyDescent="0.25">
      <c r="M149" s="4"/>
      <c r="N149" s="4"/>
      <c r="O149" s="4"/>
      <c r="P149" s="4"/>
      <c r="Q149" s="4"/>
      <c r="R149" s="4"/>
      <c r="S149" s="4"/>
      <c r="T149" s="4"/>
      <c r="U149" s="4"/>
      <c r="W149" s="4"/>
      <c r="X149" s="4"/>
      <c r="AA149" s="4"/>
      <c r="AB149" s="4"/>
      <c r="AC149" s="4"/>
      <c r="AD149" s="4"/>
      <c r="AE149" s="5"/>
      <c r="AF149" s="5"/>
      <c r="AG149" s="5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5"/>
      <c r="AS149" s="4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</row>
    <row r="150" spans="13:56" x14ac:dyDescent="0.25">
      <c r="M150" s="4"/>
      <c r="N150" s="4"/>
      <c r="O150" s="4"/>
      <c r="P150" s="4"/>
      <c r="Q150" s="4"/>
      <c r="R150" s="4"/>
      <c r="S150" s="4"/>
      <c r="T150" s="4"/>
      <c r="U150" s="4"/>
      <c r="W150" s="4"/>
      <c r="X150" s="4"/>
      <c r="AA150" s="4"/>
      <c r="AB150" s="4"/>
      <c r="AC150" s="4"/>
      <c r="AD150" s="4"/>
      <c r="AE150" s="5"/>
      <c r="AF150" s="5"/>
      <c r="AG150" s="5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5"/>
      <c r="AS150" s="4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</row>
    <row r="151" spans="13:56" x14ac:dyDescent="0.25">
      <c r="M151" s="4"/>
      <c r="N151" s="4"/>
      <c r="O151" s="4"/>
      <c r="P151" s="4"/>
      <c r="Q151" s="4"/>
      <c r="R151" s="4"/>
      <c r="S151" s="4"/>
      <c r="T151" s="4"/>
      <c r="U151" s="4"/>
      <c r="W151" s="4"/>
      <c r="X151" s="4"/>
      <c r="AA151" s="4"/>
      <c r="AB151" s="4"/>
      <c r="AC151" s="4"/>
      <c r="AD151" s="4"/>
      <c r="AE151" s="5"/>
      <c r="AF151" s="5"/>
      <c r="AG151" s="5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5"/>
      <c r="AS151" s="4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</row>
    <row r="152" spans="13:56" x14ac:dyDescent="0.25">
      <c r="M152" s="4"/>
      <c r="N152" s="4"/>
      <c r="O152" s="4"/>
      <c r="P152" s="4"/>
      <c r="Q152" s="4"/>
      <c r="R152" s="4"/>
      <c r="S152" s="4"/>
      <c r="T152" s="4"/>
      <c r="U152" s="4"/>
      <c r="W152" s="4"/>
      <c r="X152" s="4"/>
      <c r="AA152" s="4"/>
      <c r="AB152" s="4"/>
      <c r="AC152" s="4"/>
      <c r="AD152" s="4"/>
      <c r="AE152" s="5"/>
      <c r="AF152" s="5"/>
      <c r="AG152" s="5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5"/>
      <c r="AS152" s="4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</row>
    <row r="153" spans="13:56" x14ac:dyDescent="0.25">
      <c r="M153" s="4"/>
      <c r="N153" s="4"/>
      <c r="O153" s="4"/>
      <c r="P153" s="4"/>
      <c r="Q153" s="4"/>
      <c r="R153" s="4"/>
      <c r="S153" s="4"/>
      <c r="T153" s="4"/>
      <c r="U153" s="4"/>
      <c r="W153" s="4"/>
      <c r="X153" s="4"/>
      <c r="AA153" s="4"/>
      <c r="AB153" s="4"/>
      <c r="AC153" s="4"/>
      <c r="AD153" s="4"/>
      <c r="AE153" s="5"/>
      <c r="AF153" s="5"/>
      <c r="AG153" s="5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5"/>
      <c r="AS153" s="4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</row>
    <row r="154" spans="13:56" x14ac:dyDescent="0.25">
      <c r="M154" s="4"/>
      <c r="N154" s="4"/>
      <c r="O154" s="4"/>
      <c r="P154" s="4"/>
      <c r="Q154" s="4"/>
      <c r="R154" s="4"/>
      <c r="S154" s="4"/>
      <c r="T154" s="4"/>
      <c r="U154" s="4"/>
      <c r="W154" s="4"/>
      <c r="X154" s="4"/>
      <c r="AA154" s="4"/>
      <c r="AB154" s="4"/>
      <c r="AC154" s="4"/>
      <c r="AD154" s="4"/>
      <c r="AE154" s="5"/>
      <c r="AF154" s="5"/>
      <c r="AG154" s="5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5"/>
      <c r="AS154" s="4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</row>
    <row r="155" spans="13:56" x14ac:dyDescent="0.25">
      <c r="M155" s="4"/>
      <c r="N155" s="4"/>
      <c r="O155" s="4"/>
      <c r="P155" s="4"/>
      <c r="Q155" s="4"/>
      <c r="R155" s="4"/>
      <c r="S155" s="4"/>
      <c r="T155" s="4"/>
      <c r="U155" s="4"/>
      <c r="W155" s="4"/>
      <c r="X155" s="4"/>
      <c r="AA155" s="4"/>
      <c r="AB155" s="4"/>
      <c r="AC155" s="4"/>
      <c r="AD155" s="4"/>
      <c r="AE155" s="5"/>
      <c r="AF155" s="5"/>
      <c r="AG155" s="5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5"/>
      <c r="AS155" s="4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</row>
    <row r="156" spans="13:56" x14ac:dyDescent="0.25">
      <c r="M156" s="4"/>
      <c r="N156" s="4"/>
      <c r="O156" s="4"/>
      <c r="P156" s="4"/>
      <c r="Q156" s="4"/>
      <c r="R156" s="4"/>
      <c r="S156" s="4"/>
      <c r="T156" s="4"/>
      <c r="U156" s="4"/>
      <c r="W156" s="4"/>
      <c r="X156" s="4"/>
      <c r="AA156" s="4"/>
      <c r="AB156" s="4"/>
      <c r="AC156" s="4"/>
      <c r="AD156" s="4"/>
      <c r="AE156" s="5"/>
      <c r="AF156" s="5"/>
      <c r="AG156" s="5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5"/>
      <c r="AS156" s="4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</row>
    <row r="157" spans="13:56" x14ac:dyDescent="0.25">
      <c r="M157" s="4"/>
      <c r="N157" s="4"/>
      <c r="O157" s="4"/>
      <c r="P157" s="4"/>
      <c r="Q157" s="4"/>
      <c r="R157" s="4"/>
      <c r="S157" s="4"/>
      <c r="T157" s="4"/>
      <c r="U157" s="4"/>
      <c r="W157" s="4"/>
      <c r="X157" s="4"/>
      <c r="AA157" s="4"/>
      <c r="AB157" s="4"/>
      <c r="AC157" s="4"/>
      <c r="AD157" s="4"/>
      <c r="AE157" s="5"/>
      <c r="AF157" s="5"/>
      <c r="AG157" s="5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5"/>
      <c r="AS157" s="4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</row>
  </sheetData>
  <autoFilter ref="B7:BD46" xr:uid="{DC9552C0-ADA6-41E5-A5E1-C59ACAA331BB}">
    <filterColumn colId="28" showButton="0"/>
    <filterColumn colId="29" showButton="0"/>
    <filterColumn colId="30" showButton="0"/>
  </autoFilter>
  <mergeCells count="100">
    <mergeCell ref="AH5:AH6"/>
    <mergeCell ref="AI5:AI6"/>
    <mergeCell ref="M2:AG3"/>
    <mergeCell ref="M4:AG4"/>
    <mergeCell ref="AT3:AW3"/>
    <mergeCell ref="AD5:AG6"/>
    <mergeCell ref="T5:V5"/>
    <mergeCell ref="W5:W6"/>
    <mergeCell ref="X5:X6"/>
    <mergeCell ref="Y5:Y6"/>
    <mergeCell ref="Z5:AC5"/>
    <mergeCell ref="B4:L4"/>
    <mergeCell ref="AH4:AI4"/>
    <mergeCell ref="AM4:AP4"/>
    <mergeCell ref="B2:L3"/>
    <mergeCell ref="AH2:AI3"/>
    <mergeCell ref="AM2:AP2"/>
    <mergeCell ref="AM3:AP3"/>
    <mergeCell ref="B5:B6"/>
    <mergeCell ref="C5:D5"/>
    <mergeCell ref="E5:L5"/>
    <mergeCell ref="M5:M6"/>
    <mergeCell ref="N5:S5"/>
    <mergeCell ref="AD7:AG7"/>
    <mergeCell ref="AD8:AG8"/>
    <mergeCell ref="AR8:AU8"/>
    <mergeCell ref="AD9:AG9"/>
    <mergeCell ref="AR9:AU9"/>
    <mergeCell ref="AD10:AG10"/>
    <mergeCell ref="AR10:AU10"/>
    <mergeCell ref="AD11:AG11"/>
    <mergeCell ref="AR11:AU11"/>
    <mergeCell ref="AD12:AG12"/>
    <mergeCell ref="AR12:AU12"/>
    <mergeCell ref="AD13:AG13"/>
    <mergeCell ref="AR13:AU13"/>
    <mergeCell ref="AD14:AG14"/>
    <mergeCell ref="AR14:AU14"/>
    <mergeCell ref="AD15:AG15"/>
    <mergeCell ref="AR15:AU15"/>
    <mergeCell ref="AD16:AG16"/>
    <mergeCell ref="AR16:AU16"/>
    <mergeCell ref="AD17:AG17"/>
    <mergeCell ref="AR17:AU17"/>
    <mergeCell ref="AD18:AG18"/>
    <mergeCell ref="AR18:AU18"/>
    <mergeCell ref="AD19:AG19"/>
    <mergeCell ref="AR19:AU19"/>
    <mergeCell ref="AD20:AG20"/>
    <mergeCell ref="AR20:AU20"/>
    <mergeCell ref="AD21:AG21"/>
    <mergeCell ref="AR21:AU21"/>
    <mergeCell ref="AD22:AG22"/>
    <mergeCell ref="AR22:AU22"/>
    <mergeCell ref="AD23:AG23"/>
    <mergeCell ref="AR23:AU23"/>
    <mergeCell ref="AD24:AG24"/>
    <mergeCell ref="AR24:AU24"/>
    <mergeCell ref="AD25:AG25"/>
    <mergeCell ref="AR25:AU25"/>
    <mergeCell ref="AD26:AG26"/>
    <mergeCell ref="AR26:AU26"/>
    <mergeCell ref="AD27:AG27"/>
    <mergeCell ref="AR27:AU27"/>
    <mergeCell ref="AD28:AG28"/>
    <mergeCell ref="AR28:AU28"/>
    <mergeCell ref="AD29:AG29"/>
    <mergeCell ref="AR29:AU29"/>
    <mergeCell ref="AD30:AG30"/>
    <mergeCell ref="AR30:AU30"/>
    <mergeCell ref="AD31:AG31"/>
    <mergeCell ref="AR31:AU31"/>
    <mergeCell ref="AD32:AG32"/>
    <mergeCell ref="AR32:AU32"/>
    <mergeCell ref="AD33:AG33"/>
    <mergeCell ref="AR33:AU33"/>
    <mergeCell ref="B37:C37"/>
    <mergeCell ref="D37:L37"/>
    <mergeCell ref="N37:Y37"/>
    <mergeCell ref="AD34:AG34"/>
    <mergeCell ref="AR34:AU34"/>
    <mergeCell ref="AD35:AG35"/>
    <mergeCell ref="AR35:AU35"/>
    <mergeCell ref="AD36:AG36"/>
    <mergeCell ref="AR36:AU36"/>
    <mergeCell ref="AB37:AG37"/>
    <mergeCell ref="B38:C38"/>
    <mergeCell ref="D38:L38"/>
    <mergeCell ref="N38:AA38"/>
    <mergeCell ref="B39:L40"/>
    <mergeCell ref="M39:AG40"/>
    <mergeCell ref="AD38:AG38"/>
    <mergeCell ref="M41:AG42"/>
    <mergeCell ref="B43:L46"/>
    <mergeCell ref="M43:AG46"/>
    <mergeCell ref="AH43:AH46"/>
    <mergeCell ref="AI43:AI46"/>
    <mergeCell ref="AH39:AH42"/>
    <mergeCell ref="AI39:AI42"/>
    <mergeCell ref="B41:L42"/>
  </mergeCells>
  <pageMargins left="0.47244094488188981" right="0.39370078740157483" top="0.59055118110236227" bottom="0.59055118110236227" header="0.31496062992125984" footer="0.31496062992125984"/>
  <pageSetup paperSize="9" scale="62" orientation="landscape" r:id="rId1"/>
  <colBreaks count="1" manualBreakCount="1">
    <brk id="22" min="1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VS ZZS BŘECLAV_DPS_105 TP+TH</vt:lpstr>
      <vt:lpstr>'VS ZZS BŘECLAV_DPS_105 TP+TH'!Oblast_tisku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</dc:creator>
  <cp:lastModifiedBy>Jiri Batka</cp:lastModifiedBy>
  <cp:lastPrinted>2024-11-07T10:04:03Z</cp:lastPrinted>
  <dcterms:created xsi:type="dcterms:W3CDTF">2022-12-22T11:31:25Z</dcterms:created>
  <dcterms:modified xsi:type="dcterms:W3CDTF">2024-11-07T10:08:15Z</dcterms:modified>
</cp:coreProperties>
</file>